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ДДТ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<sst xmlns="http://schemas.openxmlformats.org/spreadsheetml/2006/main" count="1184" uniqueCount="178">
  <si>
    <t xml:space="preserve">Утверждаю</t>
  </si>
  <si>
    <t xml:space="preserve">Главный распорядитель бюджетных средств</t>
  </si>
  <si>
    <t xml:space="preserve">С.Е. Наумова</t>
  </si>
  <si>
    <t xml:space="preserve">(подпись)</t>
  </si>
  <si>
    <t xml:space="preserve">(Ф.И.О.)</t>
  </si>
  <si>
    <t xml:space="preserve">Дата:</t>
  </si>
  <si>
    <t xml:space="preserve">25 декабря 2018г</t>
  </si>
  <si>
    <t xml:space="preserve">печать</t>
  </si>
  <si>
    <t xml:space="preserve">Бюджетная смета на очередной финансовый 2019 год и плановый период 2020 и 2021гг</t>
  </si>
  <si>
    <t xml:space="preserve">от  25 декабря 2018г</t>
  </si>
  <si>
    <t xml:space="preserve">Коды</t>
  </si>
  <si>
    <t xml:space="preserve">Форма по ОКУД</t>
  </si>
  <si>
    <t xml:space="preserve">0501012</t>
  </si>
  <si>
    <t xml:space="preserve">Дата</t>
  </si>
  <si>
    <t xml:space="preserve">по ОКПО</t>
  </si>
  <si>
    <t xml:space="preserve">33283409</t>
  </si>
  <si>
    <t xml:space="preserve">Получатель бюджетных средств:</t>
  </si>
  <si>
    <t xml:space="preserve">Муниципальное казённое учреждение дополнительного образования "Дом творчества"</t>
  </si>
  <si>
    <t xml:space="preserve">по Сводному реестру</t>
  </si>
  <si>
    <t xml:space="preserve">25320446</t>
  </si>
  <si>
    <t xml:space="preserve">Распорядитель бюджетных средств:</t>
  </si>
  <si>
    <t xml:space="preserve">Управление образования администрации муниципального образования г.Бодайбо и района</t>
  </si>
  <si>
    <t xml:space="preserve">25300827</t>
  </si>
  <si>
    <t xml:space="preserve">Главный Распорядитель бюджетных средств:</t>
  </si>
  <si>
    <t xml:space="preserve">Глава по БК</t>
  </si>
  <si>
    <t xml:space="preserve">903</t>
  </si>
  <si>
    <t xml:space="preserve">Наименование бюджета:</t>
  </si>
  <si>
    <t xml:space="preserve">бюджет муниципального образования г.Бодайбо и района</t>
  </si>
  <si>
    <t xml:space="preserve">по ОКТМО</t>
  </si>
  <si>
    <t xml:space="preserve">25602101001</t>
  </si>
  <si>
    <t xml:space="preserve">Единица измерения:</t>
  </si>
  <si>
    <t xml:space="preserve">рублей</t>
  </si>
  <si>
    <t xml:space="preserve">по ОКЕИ</t>
  </si>
  <si>
    <t xml:space="preserve">383</t>
  </si>
  <si>
    <t xml:space="preserve">по ОКВ</t>
  </si>
  <si>
    <t xml:space="preserve">Раздел 1. Итоговые показатели бюджетной сметы</t>
  </si>
  <si>
    <t xml:space="preserve">Наименование показателя</t>
  </si>
  <si>
    <t xml:space="preserve">Код по бюджетной классификации Российской Федерации</t>
  </si>
  <si>
    <t xml:space="preserve">Код расход-
ного обяза-
тельства</t>
  </si>
  <si>
    <t xml:space="preserve">Сумма</t>
  </si>
  <si>
    <t xml:space="preserve">КВСР</t>
  </si>
  <si>
    <t xml:space="preserve">КФСР</t>
  </si>
  <si>
    <t xml:space="preserve">КЦСР</t>
  </si>
  <si>
    <t xml:space="preserve">КВР</t>
  </si>
  <si>
    <t xml:space="preserve">Код аналитического показателя</t>
  </si>
  <si>
    <t xml:space="preserve">на очередной финансовый год 2019</t>
  </si>
  <si>
    <t xml:space="preserve">Плановый период</t>
  </si>
  <si>
    <t xml:space="preserve">КОСГУ</t>
  </si>
  <si>
    <t xml:space="preserve">Доп. ФК</t>
  </si>
  <si>
    <t xml:space="preserve">Доп. ЭК</t>
  </si>
  <si>
    <t xml:space="preserve">на 2020г (первый год планового периода)</t>
  </si>
  <si>
    <t xml:space="preserve">на 2021г (на второй год планового периода)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</si>
  <si>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</si>
  <si>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</si>
  <si>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</si>
  <si>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</si>
  <si>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</si>
  <si>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</si>
  <si>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</si>
  <si>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</si>
  <si>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</si>
  <si>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</si>
  <si>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</si>
  <si>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</si>
  <si>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УПРАВЛЕНИЕ ОБРАЗОВАНИЯ АДМИНИСТРАЦИИ МУНИЦИПАЛЬНОГО ОБРАЗОВАНИЯ  Г. БОДАЙБО И РАЙОНА</t>
  </si>
  <si>
    <t xml:space="preserve">ОБРАЗОВАНИЕ</t>
  </si>
  <si>
    <t xml:space="preserve">0700</t>
  </si>
  <si>
    <t xml:space="preserve">Дополнительное образование</t>
  </si>
  <si>
    <t xml:space="preserve">0703</t>
  </si>
  <si>
    <t xml:space="preserve">Муниципальная программа "Развитие системы образования Бодайбинского района" на 2015-2021 годы</t>
  </si>
  <si>
    <t xml:space="preserve">0100000000</t>
  </si>
  <si>
    <t xml:space="preserve">Основное мероприятие "Организация предоставления доступного и качественного дополнительного образования детей"</t>
  </si>
  <si>
    <t xml:space="preserve">0100300000</t>
  </si>
  <si>
    <t xml:space="preserve">Расходы на обеспечение деятельности (оказание услуг) муниципальных учреждений (организаций)</t>
  </si>
  <si>
    <t xml:space="preserve">0100310210</t>
  </si>
  <si>
    <t xml:space="preserve">05-1015</t>
  </si>
  <si>
    <t xml:space="preserve">Основное мероприятие "Создание безопасных условий пребывания учащихся, воспитанников и работников в образовательных организациях"</t>
  </si>
  <si>
    <t xml:space="preserve">0100800000</t>
  </si>
  <si>
    <t xml:space="preserve">Обеспечение безопасного образовательного пространства для всех участников учебного процесса</t>
  </si>
  <si>
    <t xml:space="preserve">0100810320</t>
  </si>
  <si>
    <t xml:space="preserve">0707</t>
  </si>
  <si>
    <t xml:space="preserve">Основное мероприятие "Создание условий для организации отдыха, оздоровления и занятости детей и подростков"</t>
  </si>
  <si>
    <t xml:space="preserve">0100500000</t>
  </si>
  <si>
    <t xml:space="preserve">Обеспечение отдыха, оздоровления и занятости детей</t>
  </si>
  <si>
    <t xml:space="preserve">0100510330</t>
  </si>
  <si>
    <t xml:space="preserve">Раздел 2. Лимиты бюджетных обязательств по расходам получателя бюджетных средств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</si>
  <si>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</si>
  <si>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</si>
  <si>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казенных учреждений</t>
  </si>
  <si>
    <t xml:space="preserve">110</t>
  </si>
  <si>
    <t xml:space="preserve">Фонд оплаты труда казенных учреждений</t>
  </si>
  <si>
    <t xml:space="preserve">111</t>
  </si>
  <si>
    <t xml:space="preserve">Заработная плата</t>
  </si>
  <si>
    <t xml:space="preserve">211</t>
  </si>
  <si>
    <t xml:space="preserve">0000000</t>
  </si>
  <si>
    <t xml:space="preserve">Социальные пособия и компенсации персоналу в денежной форме</t>
  </si>
  <si>
    <t xml:space="preserve">266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</si>
  <si>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</si>
  <si>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119</t>
  </si>
  <si>
    <t xml:space="preserve">Начисления на выплаты по оплате труда</t>
  </si>
  <si>
    <t xml:space="preserve">213</t>
  </si>
  <si>
    <t xml:space="preserve">Иные выплаты персоналу казенных учреждений, за исключением фонда оплаты труда</t>
  </si>
  <si>
    <t xml:space="preserve">112</t>
  </si>
  <si>
    <t xml:space="preserve">Прочие несоциальные выплаты персоналу в денежной форме</t>
  </si>
  <si>
    <t xml:space="preserve">212</t>
  </si>
  <si>
    <t xml:space="preserve">Суточные расходы</t>
  </si>
  <si>
    <t xml:space="preserve">2120100</t>
  </si>
  <si>
    <t xml:space="preserve">Прочие несоциальные выплаты персоналу в натуральной форме</t>
  </si>
  <si>
    <t xml:space="preserve">214</t>
  </si>
  <si>
    <t xml:space="preserve">2140100</t>
  </si>
  <si>
    <t xml:space="preserve">Оплата проезда в отпуск</t>
  </si>
  <si>
    <t xml:space="preserve">Транспортные услуги</t>
  </si>
  <si>
    <t xml:space="preserve">222</t>
  </si>
  <si>
    <t xml:space="preserve">Прочие работы, услуги</t>
  </si>
  <si>
    <t xml:space="preserve">226</t>
  </si>
  <si>
    <t xml:space="preserve">Возмещение работникам (сотрудникам) расходов, связанных со служебными командировками</t>
  </si>
  <si>
    <t xml:space="preserve">2260100</t>
  </si>
  <si>
    <t xml:space="preserve">Расходы по проезду к месту служебной командировки и обратно</t>
  </si>
  <si>
    <t xml:space="preserve">2260101</t>
  </si>
  <si>
    <t xml:space="preserve">Расходы по найму жилых помещений</t>
  </si>
  <si>
    <t xml:space="preserve">2260102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</si>
  <si>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</si>
  <si>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</si>
  <si>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</si>
  <si>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</si>
  <si>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Прочая закупка товаров, работ и услуг для обеспечения государственных (муниципальных) нужд</t>
  </si>
  <si>
    <t xml:space="preserve">244</t>
  </si>
  <si>
    <t xml:space="preserve">Услуги связи</t>
  </si>
  <si>
    <t xml:space="preserve">221</t>
  </si>
  <si>
    <t xml:space="preserve">Коммунальные услуги</t>
  </si>
  <si>
    <t xml:space="preserve">223</t>
  </si>
  <si>
    <t xml:space="preserve">Электроэнергия</t>
  </si>
  <si>
    <t xml:space="preserve">2230100</t>
  </si>
  <si>
    <t xml:space="preserve">Отопление</t>
  </si>
  <si>
    <t xml:space="preserve">2230200</t>
  </si>
  <si>
    <t xml:space="preserve">Водоснабжение и водоотведение</t>
  </si>
  <si>
    <t xml:space="preserve">2230300</t>
  </si>
  <si>
    <t xml:space="preserve">Работы, услуги по содержанию имущества</t>
  </si>
  <si>
    <t xml:space="preserve">225</t>
  </si>
  <si>
    <t xml:space="preserve">Противопожарные мероприятия</t>
  </si>
  <si>
    <t xml:space="preserve">2250300</t>
  </si>
  <si>
    <t xml:space="preserve">Услуги по содержанию имущества</t>
  </si>
  <si>
    <t xml:space="preserve">2250400</t>
  </si>
  <si>
    <t xml:space="preserve">Ремонт оборудования</t>
  </si>
  <si>
    <t xml:space="preserve">2250500</t>
  </si>
  <si>
    <t xml:space="preserve">Текущий ремонт зданий</t>
  </si>
  <si>
    <t xml:space="preserve">2250600</t>
  </si>
  <si>
    <t xml:space="preserve">Увеличение стоимости основных средств</t>
  </si>
  <si>
    <t xml:space="preserve">310</t>
  </si>
  <si>
    <t xml:space="preserve">Увеличение стоимости строительных материалов</t>
  </si>
  <si>
    <t xml:space="preserve">344</t>
  </si>
  <si>
    <t xml:space="preserve">Увеличение стоимости мягкого инвентаря</t>
  </si>
  <si>
    <t xml:space="preserve">345</t>
  </si>
  <si>
    <t xml:space="preserve">Увеличение стоимости прочих оборотных запасов</t>
  </si>
  <si>
    <t xml:space="preserve">346</t>
  </si>
  <si>
    <t xml:space="preserve">Увеличение стоимости прочих материальных запасов однократного применения</t>
  </si>
  <si>
    <t xml:space="preserve">349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</si>
  <si>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</si>
  <si>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</si>
  <si>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</si>
  <si>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</si>
  <si>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Уплата налога на имущество организаций и земельного налога</t>
  </si>
  <si>
    <t xml:space="preserve">851</t>
  </si>
  <si>
    <t xml:space="preserve">Налоги, пошлины и сборы</t>
  </si>
  <si>
    <t xml:space="preserve">291</t>
  </si>
  <si>
    <t xml:space="preserve">Уплата прочих налогов, сборов</t>
  </si>
  <si>
    <t xml:space="preserve">852</t>
  </si>
  <si>
    <t xml:space="preserve">Молодежная политика и оздоровление детей</t>
  </si>
  <si>
    <t xml:space="preserve">Страхование</t>
  </si>
  <si>
    <t xml:space="preserve">227</t>
  </si>
  <si>
    <t xml:space="preserve">5020402</t>
  </si>
  <si>
    <t xml:space="preserve">Руководитель учреждения</t>
  </si>
  <si>
    <t xml:space="preserve">директор МКУ ДО "Дом творчества"</t>
  </si>
  <si>
    <t xml:space="preserve">С.Х. Зашеловская</t>
  </si>
  <si>
    <t xml:space="preserve">(должность)</t>
  </si>
  <si>
    <t xml:space="preserve">Исполнитель</t>
  </si>
  <si>
    <t xml:space="preserve">ведущий экономист</t>
  </si>
  <si>
    <t xml:space="preserve">С.А. Груздова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</si>
</sst>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Arial"/>
      <family val="2"/>
      <charset val="204"/>
    </font>
    <font>
      <b val="true"/>
      <sz val="9"/>
      <name val="Arial"/>
      <family val="2"/>
      <charset val="204"/>
    </font>
    <font>
      <b val="true"/>
      <sz val="10"/>
      <name val="Arial"/>
      <family val="2"/>
      <charset val="204"/>
    </font>
    <font>
      <b val="true"/>
      <i val="true"/>
      <sz val="9"/>
      <name val="Arial"/>
      <family val="2"/>
      <charset val="204"/>
    </font>
    <font>
      <sz val="9"/>
      <name val="Arial"/>
      <family val="2"/>
      <charset val="204"/>
    </font>
    <font>
      <i val="true"/>
      <sz val="9"/>
      <name val="Arial"/>
      <family val="2"/>
      <charset val="204"/>
    </font>
    <font>
      <b val="true"/>
      <i val="true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13739"/>
      </bottom>
      <diagonal/>
    </border>
    <border diagonalUp="false" diagonalDown="false">
      <left/>
      <right/>
      <top style="thin">
        <color rgb="FF313739"/>
      </top>
      <bottom/>
      <diagonal/>
    </border>
    <border diagonalUp="false" diagonalDown="false"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 diagonalUp="false" diagonalDown="false">
      <left style="thin">
        <color rgb="FF313739"/>
      </left>
      <right style="thin">
        <color rgb="FF313739"/>
      </right>
      <top/>
      <bottom style="hair">
        <color rgb="FF313739"/>
      </bottom>
      <diagonal/>
    </border>
    <border diagonalUp="false" diagonalDown="false">
      <left style="thin">
        <color rgb="FF313739"/>
      </left>
      <right style="thin">
        <color rgb="FF313739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0" borderId="0" xfId="0" applyFont="true" applyBorder="false" applyAlignment="true" applyProtection="true">
      <alignment horizontal="justify" vertical="bottom" textRotation="0" wrapText="true" indent="0" shrinkToFit="false"/>
      <protection locked="false" hidden="false"/>
    </xf>
    <xf numFmtId="165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4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3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7" fontId="15" fillId="0" borderId="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6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3" fillId="0" borderId="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4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2"/>
  <sheetViews>
    <sheetView windowProtection="false" showFormulas="false" showGridLines="true" showRowColHeaders="true" showZeros="true" rightToLeft="false" tabSelected="true" showOutlineSymbols="true" defaultGridColor="true" view="normal" topLeftCell="A174" colorId="64" zoomScale="100" zoomScaleNormal="100" zoomScalePageLayoutView="100" workbookViewId="0">
      <selection pane="topLeft" activeCell="A188" activeCellId="0" sqref="A188"/>
    </sheetView>
  </sheetViews>
  <sheetFormatPr defaultRowHeight="12.75"/>
  <cols>
    <col collapsed="false" hidden="false" max="1" min="1" style="0" width="39.3826530612245"/>
    <col collapsed="false" hidden="false" max="3" min="2" style="0" width="10.6989795918367"/>
    <col collapsed="false" hidden="false" max="4" min="4" style="0" width="11.2755102040816"/>
    <col collapsed="false" hidden="false" max="9" min="5" style="0" width="10.6989795918367"/>
    <col collapsed="false" hidden="false" max="10" min="10" style="0" width="15.6938775510204"/>
    <col collapsed="false" hidden="false" max="11" min="11" style="0" width="13.984693877551"/>
    <col collapsed="false" hidden="false" max="12" min="12" style="0" width="14.1275510204082"/>
  </cols>
  <sheetData>
    <row r="1" customFormat="false" ht="16.5" hidden="false" customHeight="true" outlineLevel="0" collapsed="false">
      <c r="A1" s="1"/>
      <c r="B1" s="1"/>
      <c r="C1" s="1"/>
      <c r="D1" s="1"/>
      <c r="E1" s="1"/>
      <c r="F1" s="2"/>
      <c r="I1" s="3" t="s">
        <v>0</v>
      </c>
      <c r="J1" s="3"/>
      <c r="K1" s="3"/>
      <c r="L1" s="3"/>
    </row>
    <row r="2" customFormat="false" ht="12.75" hidden="false" customHeight="true" outlineLevel="0" collapsed="false">
      <c r="A2" s="1"/>
      <c r="B2" s="1"/>
      <c r="C2" s="1"/>
      <c r="D2" s="1"/>
      <c r="E2" s="1"/>
      <c r="F2" s="2"/>
      <c r="I2" s="3" t="s">
        <v>1</v>
      </c>
      <c r="J2" s="3"/>
      <c r="K2" s="3"/>
      <c r="L2" s="3"/>
    </row>
    <row r="3" customFormat="false" ht="12.75" hidden="false" customHeight="true" outlineLevel="0" collapsed="false">
      <c r="A3" s="1"/>
      <c r="B3" s="1"/>
      <c r="C3" s="1"/>
      <c r="D3" s="1"/>
      <c r="E3" s="1"/>
      <c r="F3" s="2"/>
    </row>
    <row r="4" customFormat="false" ht="12.75" hidden="false" customHeight="true" outlineLevel="0" collapsed="false">
      <c r="A4" s="1"/>
      <c r="B4" s="1"/>
      <c r="C4" s="1"/>
      <c r="D4" s="1"/>
      <c r="E4" s="1"/>
      <c r="F4" s="2"/>
      <c r="I4" s="4"/>
      <c r="J4" s="5"/>
      <c r="K4" s="6" t="s">
        <v>2</v>
      </c>
      <c r="L4" s="3"/>
    </row>
    <row r="5" customFormat="false" ht="18.75" hidden="false" customHeight="true" outlineLevel="0" collapsed="false">
      <c r="A5" s="1"/>
      <c r="B5" s="1"/>
      <c r="C5" s="1"/>
      <c r="D5" s="1"/>
      <c r="E5" s="1"/>
      <c r="F5" s="2"/>
      <c r="I5" s="7" t="s">
        <v>3</v>
      </c>
      <c r="J5" s="1"/>
      <c r="K5" s="7" t="s">
        <v>4</v>
      </c>
      <c r="L5" s="8"/>
    </row>
    <row r="6" customFormat="false" ht="12.75" hidden="false" customHeight="true" outlineLevel="0" collapsed="false">
      <c r="A6" s="1"/>
      <c r="B6" s="1"/>
      <c r="C6" s="1"/>
      <c r="D6" s="1"/>
      <c r="E6" s="1"/>
      <c r="F6" s="2"/>
      <c r="I6" s="8" t="s">
        <v>5</v>
      </c>
      <c r="J6" s="4" t="s">
        <v>6</v>
      </c>
      <c r="K6" s="4"/>
      <c r="L6" s="8"/>
    </row>
    <row r="7" customFormat="false" ht="12.75" hidden="false" customHeight="true" outlineLevel="0" collapsed="false">
      <c r="A7" s="1"/>
      <c r="B7" s="1"/>
      <c r="C7" s="1"/>
      <c r="D7" s="1"/>
      <c r="E7" s="1"/>
      <c r="F7" s="1"/>
      <c r="I7" s="1"/>
      <c r="J7" s="8" t="s">
        <v>7</v>
      </c>
      <c r="K7" s="1"/>
      <c r="L7" s="3"/>
    </row>
    <row r="8" customFormat="false" ht="12.75" hidden="false" customHeight="tru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2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customFormat="false" ht="18" hidden="false" customHeight="true" outlineLevel="0" collapsed="false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customFormat="false" ht="15.75" hidden="false" customHeight="true" outlineLevel="0" collapsed="false">
      <c r="A11" s="10"/>
      <c r="B11" s="11" t="s">
        <v>9</v>
      </c>
      <c r="C11" s="11"/>
      <c r="D11" s="11"/>
      <c r="E11" s="11"/>
      <c r="F11" s="11"/>
      <c r="G11" s="11"/>
      <c r="H11" s="11"/>
      <c r="K11" s="12"/>
      <c r="L11" s="13" t="s">
        <v>10</v>
      </c>
    </row>
    <row r="12" customFormat="false" ht="12.75" hidden="false" customHeight="true" outlineLevel="0" collapsed="false">
      <c r="K12" s="14" t="s">
        <v>11</v>
      </c>
      <c r="L12" s="15" t="s">
        <v>12</v>
      </c>
    </row>
    <row r="13" customFormat="false" ht="12.75" hidden="false" customHeight="true" outlineLevel="0" collapsed="false">
      <c r="A13" s="16"/>
      <c r="B13" s="17"/>
      <c r="C13" s="17"/>
      <c r="D13" s="17"/>
      <c r="E13" s="17"/>
      <c r="F13" s="17"/>
      <c r="G13" s="17"/>
      <c r="H13" s="14"/>
      <c r="K13" s="14" t="s">
        <v>13</v>
      </c>
      <c r="L13" s="18" t="n">
        <v>43459</v>
      </c>
    </row>
    <row r="14" customFormat="false" ht="15.75" hidden="false" customHeight="true" outlineLevel="0" collapsed="false">
      <c r="A14" s="19"/>
      <c r="B14" s="17"/>
      <c r="C14" s="17"/>
      <c r="D14" s="17"/>
      <c r="E14" s="17"/>
      <c r="F14" s="17"/>
      <c r="G14" s="17"/>
      <c r="H14" s="14"/>
      <c r="K14" s="20" t="s">
        <v>14</v>
      </c>
      <c r="L14" s="15" t="s">
        <v>15</v>
      </c>
    </row>
    <row r="15" customFormat="false" ht="30.75" hidden="false" customHeight="true" outlineLevel="0" collapsed="false">
      <c r="A15" s="21" t="s">
        <v>16</v>
      </c>
      <c r="B15" s="22" t="s">
        <v>17</v>
      </c>
      <c r="C15" s="22"/>
      <c r="D15" s="22"/>
      <c r="E15" s="22"/>
      <c r="F15" s="22"/>
      <c r="G15" s="22"/>
      <c r="H15" s="22"/>
      <c r="I15" s="22"/>
      <c r="J15" s="22"/>
      <c r="K15" s="23" t="s">
        <v>18</v>
      </c>
      <c r="L15" s="15" t="s">
        <v>19</v>
      </c>
    </row>
    <row r="16" customFormat="false" ht="30.75" hidden="false" customHeight="true" outlineLevel="0" collapsed="false">
      <c r="A16" s="24" t="s">
        <v>20</v>
      </c>
      <c r="B16" s="22" t="s">
        <v>21</v>
      </c>
      <c r="C16" s="22"/>
      <c r="D16" s="22"/>
      <c r="E16" s="22"/>
      <c r="F16" s="22"/>
      <c r="G16" s="22"/>
      <c r="H16" s="22"/>
      <c r="I16" s="22"/>
      <c r="J16" s="22"/>
      <c r="K16" s="23" t="s">
        <v>18</v>
      </c>
      <c r="L16" s="15" t="s">
        <v>22</v>
      </c>
    </row>
    <row r="17" customFormat="false" ht="31.5" hidden="false" customHeight="true" outlineLevel="0" collapsed="false">
      <c r="A17" s="25" t="s">
        <v>23</v>
      </c>
      <c r="B17" s="22" t="s">
        <v>21</v>
      </c>
      <c r="C17" s="22"/>
      <c r="D17" s="22"/>
      <c r="E17" s="22"/>
      <c r="F17" s="22"/>
      <c r="G17" s="22"/>
      <c r="H17" s="22"/>
      <c r="I17" s="22"/>
      <c r="K17" s="20" t="s">
        <v>24</v>
      </c>
      <c r="L17" s="15" t="s">
        <v>25</v>
      </c>
    </row>
    <row r="18" customFormat="false" ht="17.25" hidden="false" customHeight="true" outlineLevel="0" collapsed="false">
      <c r="A18" s="21" t="s">
        <v>26</v>
      </c>
      <c r="B18" s="26" t="s">
        <v>27</v>
      </c>
      <c r="C18" s="26"/>
      <c r="D18" s="26"/>
      <c r="E18" s="26"/>
      <c r="F18" s="26"/>
      <c r="G18" s="26"/>
      <c r="H18" s="26"/>
      <c r="K18" s="20" t="s">
        <v>28</v>
      </c>
      <c r="L18" s="15" t="s">
        <v>29</v>
      </c>
    </row>
    <row r="19" customFormat="false" ht="15.75" hidden="false" customHeight="true" outlineLevel="0" collapsed="false">
      <c r="A19" s="16" t="s">
        <v>30</v>
      </c>
      <c r="B19" s="22" t="s">
        <v>31</v>
      </c>
      <c r="C19" s="22"/>
      <c r="D19" s="22"/>
      <c r="E19" s="22"/>
      <c r="F19" s="22"/>
      <c r="G19" s="22"/>
      <c r="H19" s="20"/>
      <c r="K19" s="20" t="s">
        <v>32</v>
      </c>
      <c r="L19" s="15" t="s">
        <v>33</v>
      </c>
    </row>
    <row r="20" customFormat="false" ht="15.75" hidden="false" customHeight="true" outlineLevel="0" collapsed="false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4" t="s">
        <v>34</v>
      </c>
      <c r="L20" s="28" t="n">
        <v>643</v>
      </c>
    </row>
    <row r="21" customFormat="false" ht="15.75" hidden="false" customHeight="true" outlineLevel="0" collapsed="false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customFormat="false" ht="15.75" hidden="false" customHeight="tru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customFormat="false" ht="15.75" hidden="false" customHeight="true" outlineLevel="0" collapsed="false">
      <c r="A23" s="16"/>
      <c r="B23" s="29" t="s">
        <v>35</v>
      </c>
      <c r="C23" s="29"/>
      <c r="D23" s="29"/>
      <c r="E23" s="29"/>
      <c r="F23" s="29"/>
      <c r="G23" s="29"/>
      <c r="H23" s="29"/>
      <c r="I23" s="29"/>
      <c r="K23" s="14"/>
      <c r="L23" s="30"/>
    </row>
    <row r="24" customFormat="false" ht="15.75" hidden="false" customHeight="true" outlineLevel="0" collapsed="false">
      <c r="A24" s="16"/>
      <c r="B24" s="31"/>
      <c r="C24" s="31"/>
      <c r="D24" s="31"/>
      <c r="E24" s="31"/>
      <c r="F24" s="31"/>
      <c r="G24" s="31"/>
      <c r="H24" s="20"/>
      <c r="K24" s="14"/>
      <c r="L24" s="30"/>
    </row>
    <row r="25" customFormat="false" ht="15.75" hidden="false" customHeight="true" outlineLevel="0" collapsed="false">
      <c r="A25" s="32" t="s">
        <v>36</v>
      </c>
      <c r="B25" s="33" t="s">
        <v>37</v>
      </c>
      <c r="C25" s="33"/>
      <c r="D25" s="33"/>
      <c r="E25" s="33"/>
      <c r="F25" s="33"/>
      <c r="G25" s="33"/>
      <c r="H25" s="33"/>
      <c r="I25" s="34" t="s">
        <v>38</v>
      </c>
      <c r="J25" s="34" t="s">
        <v>39</v>
      </c>
      <c r="K25" s="34"/>
      <c r="L25" s="34"/>
    </row>
    <row r="26" customFormat="false" ht="12" hidden="false" customHeight="true" outlineLevel="0" collapsed="false">
      <c r="A26" s="32"/>
      <c r="B26" s="32" t="s">
        <v>40</v>
      </c>
      <c r="C26" s="32" t="s">
        <v>41</v>
      </c>
      <c r="D26" s="32" t="s">
        <v>42</v>
      </c>
      <c r="E26" s="32" t="s">
        <v>43</v>
      </c>
      <c r="F26" s="34" t="s">
        <v>44</v>
      </c>
      <c r="G26" s="34"/>
      <c r="H26" s="34"/>
      <c r="I26" s="34"/>
      <c r="J26" s="34" t="s">
        <v>45</v>
      </c>
      <c r="K26" s="34" t="s">
        <v>46</v>
      </c>
      <c r="L26" s="34"/>
    </row>
    <row r="27" customFormat="false" ht="52.5" hidden="false" customHeight="true" outlineLevel="0" collapsed="false">
      <c r="A27" s="32"/>
      <c r="B27" s="32"/>
      <c r="C27" s="32"/>
      <c r="D27" s="32"/>
      <c r="E27" s="32"/>
      <c r="F27" s="32" t="s">
        <v>47</v>
      </c>
      <c r="G27" s="32" t="s">
        <v>48</v>
      </c>
      <c r="H27" s="32" t="s">
        <v>49</v>
      </c>
      <c r="I27" s="34"/>
      <c r="J27" s="34"/>
      <c r="K27" s="34" t="s">
        <v>50</v>
      </c>
      <c r="L27" s="34" t="s">
        <v>51</v>
      </c>
    </row>
    <row r="28" customFormat="false" ht="15.75" hidden="false" customHeight="true" outlineLevel="0" collapsed="false">
      <c r="A28" s="35" t="s">
        <v>52</v>
      </c>
      <c r="B28" s="35" t="s">
        <v>53</v>
      </c>
      <c r="C28" s="35" t="s">
        <v>54</v>
      </c>
      <c r="D28" s="35" t="s">
        <v>55</v>
      </c>
      <c r="E28" s="35" t="s">
        <v>56</v>
      </c>
      <c r="F28" s="35" t="s">
        <v>57</v>
      </c>
      <c r="G28" s="35" t="s">
        <v>58</v>
      </c>
      <c r="H28" s="35" t="s">
        <v>59</v>
      </c>
      <c r="I28" s="35" t="s">
        <v>60</v>
      </c>
      <c r="J28" s="35" t="s">
        <v>61</v>
      </c>
      <c r="K28" s="35" t="s">
        <v>62</v>
      </c>
      <c r="L28" s="35" t="s">
        <v>63</v>
      </c>
    </row>
    <row r="29" customFormat="false" ht="36" hidden="false" customHeight="true" outlineLevel="0" collapsed="false">
      <c r="A29" s="36" t="s">
        <v>64</v>
      </c>
      <c r="B29" s="37" t="s">
        <v>25</v>
      </c>
      <c r="C29" s="37"/>
      <c r="D29" s="37"/>
      <c r="E29" s="37"/>
      <c r="F29" s="37"/>
      <c r="G29" s="37"/>
      <c r="H29" s="37"/>
      <c r="I29" s="38"/>
      <c r="J29" s="39" t="n">
        <f aca="false">J30</f>
        <v>25644665</v>
      </c>
      <c r="K29" s="39" t="n">
        <f aca="false">K30</f>
        <v>27014146</v>
      </c>
      <c r="L29" s="39" t="n">
        <f aca="false">L30</f>
        <v>26724651</v>
      </c>
    </row>
    <row r="30" customFormat="false" ht="12.75" hidden="false" customHeight="true" outlineLevel="0" collapsed="false">
      <c r="A30" s="36" t="s">
        <v>65</v>
      </c>
      <c r="B30" s="37" t="s">
        <v>25</v>
      </c>
      <c r="C30" s="37" t="s">
        <v>66</v>
      </c>
      <c r="D30" s="37"/>
      <c r="E30" s="37"/>
      <c r="F30" s="37"/>
      <c r="G30" s="37"/>
      <c r="H30" s="37"/>
      <c r="I30" s="38"/>
      <c r="J30" s="39" t="n">
        <f aca="false">J31+J37</f>
        <v>25644665</v>
      </c>
      <c r="K30" s="39" t="n">
        <f aca="false">K31+K37</f>
        <v>27014146</v>
      </c>
      <c r="L30" s="39" t="n">
        <f aca="false">L31+L37</f>
        <v>26724651</v>
      </c>
    </row>
    <row r="31" customFormat="false" ht="12.75" hidden="false" customHeight="true" outlineLevel="0" collapsed="false">
      <c r="A31" s="36" t="s">
        <v>67</v>
      </c>
      <c r="B31" s="37" t="s">
        <v>25</v>
      </c>
      <c r="C31" s="37" t="s">
        <v>68</v>
      </c>
      <c r="D31" s="37"/>
      <c r="E31" s="37"/>
      <c r="F31" s="37"/>
      <c r="G31" s="37"/>
      <c r="H31" s="37"/>
      <c r="I31" s="38"/>
      <c r="J31" s="39" t="n">
        <f aca="false">J32</f>
        <v>25600739</v>
      </c>
      <c r="K31" s="39" t="n">
        <f aca="false">K32</f>
        <v>26970220</v>
      </c>
      <c r="L31" s="39" t="n">
        <f aca="false">L32</f>
        <v>26680725</v>
      </c>
    </row>
    <row r="32" customFormat="false" ht="36" hidden="false" customHeight="true" outlineLevel="0" collapsed="false">
      <c r="A32" s="36" t="s">
        <v>69</v>
      </c>
      <c r="B32" s="37" t="s">
        <v>25</v>
      </c>
      <c r="C32" s="37" t="s">
        <v>68</v>
      </c>
      <c r="D32" s="37" t="s">
        <v>70</v>
      </c>
      <c r="E32" s="37"/>
      <c r="F32" s="37"/>
      <c r="G32" s="37"/>
      <c r="H32" s="37"/>
      <c r="I32" s="38"/>
      <c r="J32" s="39" t="n">
        <f aca="false">J33+J35</f>
        <v>25600739</v>
      </c>
      <c r="K32" s="39" t="n">
        <f aca="false">K33+K35</f>
        <v>26970220</v>
      </c>
      <c r="L32" s="39" t="n">
        <f aca="false">L33+L35</f>
        <v>26680725</v>
      </c>
    </row>
    <row r="33" customFormat="false" ht="48" hidden="false" customHeight="true" outlineLevel="0" collapsed="false">
      <c r="A33" s="36" t="s">
        <v>71</v>
      </c>
      <c r="B33" s="37" t="s">
        <v>25</v>
      </c>
      <c r="C33" s="37" t="s">
        <v>68</v>
      </c>
      <c r="D33" s="37" t="s">
        <v>72</v>
      </c>
      <c r="E33" s="37"/>
      <c r="F33" s="37"/>
      <c r="G33" s="37"/>
      <c r="H33" s="37"/>
      <c r="I33" s="38"/>
      <c r="J33" s="39" t="n">
        <f aca="false">J34</f>
        <v>25299739</v>
      </c>
      <c r="K33" s="39" t="n">
        <f aca="false">K34</f>
        <v>26556940</v>
      </c>
      <c r="L33" s="39" t="n">
        <f aca="false">L34</f>
        <v>26667445</v>
      </c>
    </row>
    <row r="34" customFormat="false" ht="36" hidden="false" customHeight="true" outlineLevel="0" collapsed="false">
      <c r="A34" s="36" t="s">
        <v>73</v>
      </c>
      <c r="B34" s="37" t="s">
        <v>25</v>
      </c>
      <c r="C34" s="37" t="s">
        <v>68</v>
      </c>
      <c r="D34" s="37" t="s">
        <v>74</v>
      </c>
      <c r="E34" s="37"/>
      <c r="F34" s="37"/>
      <c r="G34" s="37"/>
      <c r="H34" s="37"/>
      <c r="I34" s="40" t="s">
        <v>75</v>
      </c>
      <c r="J34" s="39" t="n">
        <f aca="false">J53</f>
        <v>25299739</v>
      </c>
      <c r="K34" s="39" t="n">
        <f aca="false">K53</f>
        <v>26556940</v>
      </c>
      <c r="L34" s="39" t="n">
        <f aca="false">L53</f>
        <v>26667445</v>
      </c>
    </row>
    <row r="35" customFormat="false" ht="48" hidden="false" customHeight="true" outlineLevel="0" collapsed="false">
      <c r="A35" s="36" t="s">
        <v>76</v>
      </c>
      <c r="B35" s="37" t="s">
        <v>25</v>
      </c>
      <c r="C35" s="37" t="s">
        <v>68</v>
      </c>
      <c r="D35" s="37" t="s">
        <v>77</v>
      </c>
      <c r="E35" s="37"/>
      <c r="F35" s="37"/>
      <c r="G35" s="37"/>
      <c r="H35" s="37"/>
      <c r="I35" s="40" t="s">
        <v>75</v>
      </c>
      <c r="J35" s="39" t="n">
        <f aca="false">J36</f>
        <v>301000</v>
      </c>
      <c r="K35" s="39" t="n">
        <f aca="false">K36</f>
        <v>413280</v>
      </c>
      <c r="L35" s="39" t="n">
        <f aca="false">L36</f>
        <v>13280</v>
      </c>
    </row>
    <row r="36" customFormat="false" ht="36" hidden="false" customHeight="true" outlineLevel="0" collapsed="false">
      <c r="A36" s="36" t="s">
        <v>78</v>
      </c>
      <c r="B36" s="37" t="s">
        <v>25</v>
      </c>
      <c r="C36" s="37" t="s">
        <v>68</v>
      </c>
      <c r="D36" s="37" t="s">
        <v>79</v>
      </c>
      <c r="E36" s="37"/>
      <c r="F36" s="37"/>
      <c r="G36" s="37"/>
      <c r="H36" s="37"/>
      <c r="I36" s="40" t="s">
        <v>75</v>
      </c>
      <c r="J36" s="39" t="n">
        <f aca="false">J139</f>
        <v>301000</v>
      </c>
      <c r="K36" s="39" t="n">
        <f aca="false">K139</f>
        <v>413280</v>
      </c>
      <c r="L36" s="39" t="n">
        <f aca="false">L139</f>
        <v>13280</v>
      </c>
    </row>
    <row r="37" customFormat="false" ht="36" hidden="false" customHeight="true" outlineLevel="0" collapsed="false">
      <c r="A37" s="36" t="s">
        <v>69</v>
      </c>
      <c r="B37" s="37" t="s">
        <v>25</v>
      </c>
      <c r="C37" s="37" t="s">
        <v>80</v>
      </c>
      <c r="D37" s="37" t="s">
        <v>70</v>
      </c>
      <c r="E37" s="37"/>
      <c r="F37" s="37"/>
      <c r="G37" s="37"/>
      <c r="H37" s="37"/>
      <c r="I37" s="40" t="s">
        <v>75</v>
      </c>
      <c r="J37" s="39" t="n">
        <f aca="false">J38</f>
        <v>43926</v>
      </c>
      <c r="K37" s="39" t="n">
        <f aca="false">K38</f>
        <v>43926</v>
      </c>
      <c r="L37" s="39" t="n">
        <f aca="false">L38</f>
        <v>43926</v>
      </c>
    </row>
    <row r="38" customFormat="false" ht="48" hidden="false" customHeight="true" outlineLevel="0" collapsed="false">
      <c r="A38" s="36" t="s">
        <v>81</v>
      </c>
      <c r="B38" s="37" t="s">
        <v>25</v>
      </c>
      <c r="C38" s="37" t="s">
        <v>80</v>
      </c>
      <c r="D38" s="37" t="s">
        <v>82</v>
      </c>
      <c r="E38" s="37"/>
      <c r="F38" s="37"/>
      <c r="G38" s="37"/>
      <c r="H38" s="37"/>
      <c r="I38" s="40" t="s">
        <v>75</v>
      </c>
      <c r="J38" s="39" t="n">
        <f aca="false">J39</f>
        <v>43926</v>
      </c>
      <c r="K38" s="39" t="n">
        <f aca="false">K39</f>
        <v>43926</v>
      </c>
      <c r="L38" s="39" t="n">
        <f aca="false">L39</f>
        <v>43926</v>
      </c>
    </row>
    <row r="39" customFormat="false" ht="24" hidden="false" customHeight="true" outlineLevel="0" collapsed="false">
      <c r="A39" s="36" t="s">
        <v>83</v>
      </c>
      <c r="B39" s="37" t="s">
        <v>25</v>
      </c>
      <c r="C39" s="37" t="s">
        <v>80</v>
      </c>
      <c r="D39" s="37" t="s">
        <v>84</v>
      </c>
      <c r="E39" s="37"/>
      <c r="F39" s="37"/>
      <c r="G39" s="37"/>
      <c r="H39" s="37"/>
      <c r="I39" s="40" t="s">
        <v>75</v>
      </c>
      <c r="J39" s="39" t="n">
        <f aca="false">J154</f>
        <v>43926</v>
      </c>
      <c r="K39" s="39" t="n">
        <f aca="false">K154</f>
        <v>43926</v>
      </c>
      <c r="L39" s="39" t="n">
        <f aca="false">L154</f>
        <v>43926</v>
      </c>
    </row>
    <row r="40" customFormat="false" ht="15.75" hidden="false" customHeight="tru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customFormat="false" ht="15.75" hidden="false" customHeight="tru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customFormat="false" ht="15.75" hidden="false" customHeight="true" outlineLevel="0" collapsed="false">
      <c r="A42" s="27"/>
      <c r="B42" s="29" t="s">
        <v>85</v>
      </c>
      <c r="C42" s="29"/>
      <c r="D42" s="29"/>
      <c r="E42" s="29"/>
      <c r="F42" s="29"/>
      <c r="G42" s="29"/>
      <c r="H42" s="29"/>
      <c r="I42" s="29"/>
      <c r="J42" s="29"/>
    </row>
    <row r="43" customFormat="false" ht="15.75" hidden="false" customHeight="true" outlineLevel="0" collapsed="false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customFormat="false" ht="21.75" hidden="false" customHeight="true" outlineLevel="0" collapsed="false">
      <c r="A44" s="32" t="s">
        <v>36</v>
      </c>
      <c r="B44" s="33" t="s">
        <v>37</v>
      </c>
      <c r="C44" s="33"/>
      <c r="D44" s="33"/>
      <c r="E44" s="33"/>
      <c r="F44" s="33"/>
      <c r="G44" s="33"/>
      <c r="H44" s="33"/>
      <c r="I44" s="34" t="s">
        <v>38</v>
      </c>
      <c r="J44" s="34" t="s">
        <v>39</v>
      </c>
      <c r="K44" s="34"/>
      <c r="L44" s="34"/>
    </row>
    <row r="45" customFormat="false" ht="14.25" hidden="false" customHeight="true" outlineLevel="0" collapsed="false">
      <c r="A45" s="32"/>
      <c r="B45" s="32" t="s">
        <v>40</v>
      </c>
      <c r="C45" s="32" t="s">
        <v>41</v>
      </c>
      <c r="D45" s="32" t="s">
        <v>42</v>
      </c>
      <c r="E45" s="32" t="s">
        <v>43</v>
      </c>
      <c r="F45" s="34" t="s">
        <v>44</v>
      </c>
      <c r="G45" s="34"/>
      <c r="H45" s="34"/>
      <c r="I45" s="34"/>
      <c r="J45" s="34" t="s">
        <v>45</v>
      </c>
      <c r="K45" s="34" t="s">
        <v>46</v>
      </c>
      <c r="L45" s="34"/>
    </row>
    <row r="46" customFormat="false" ht="54.75" hidden="false" customHeight="true" outlineLevel="0" collapsed="false">
      <c r="A46" s="32"/>
      <c r="B46" s="32"/>
      <c r="C46" s="32"/>
      <c r="D46" s="32"/>
      <c r="E46" s="32"/>
      <c r="F46" s="32" t="s">
        <v>47</v>
      </c>
      <c r="G46" s="32" t="s">
        <v>48</v>
      </c>
      <c r="H46" s="32" t="s">
        <v>49</v>
      </c>
      <c r="I46" s="34"/>
      <c r="J46" s="34"/>
      <c r="K46" s="34" t="s">
        <v>50</v>
      </c>
      <c r="L46" s="34" t="s">
        <v>51</v>
      </c>
    </row>
    <row r="47" customFormat="false" ht="12.75" hidden="false" customHeight="true" outlineLevel="0" collapsed="false">
      <c r="A47" s="35" t="s">
        <v>52</v>
      </c>
      <c r="B47" s="35" t="s">
        <v>53</v>
      </c>
      <c r="C47" s="35" t="s">
        <v>54</v>
      </c>
      <c r="D47" s="35" t="s">
        <v>55</v>
      </c>
      <c r="E47" s="35" t="s">
        <v>56</v>
      </c>
      <c r="F47" s="35" t="s">
        <v>57</v>
      </c>
      <c r="G47" s="35" t="s">
        <v>58</v>
      </c>
      <c r="H47" s="35" t="s">
        <v>59</v>
      </c>
      <c r="I47" s="35" t="s">
        <v>60</v>
      </c>
      <c r="J47" s="35" t="s">
        <v>61</v>
      </c>
      <c r="K47" s="35" t="s">
        <v>62</v>
      </c>
      <c r="L47" s="35" t="s">
        <v>63</v>
      </c>
    </row>
    <row r="48" customFormat="false" ht="36" hidden="false" customHeight="true" outlineLevel="0" collapsed="false">
      <c r="A48" s="36" t="s">
        <v>64</v>
      </c>
      <c r="B48" s="37" t="s">
        <v>25</v>
      </c>
      <c r="C48" s="37"/>
      <c r="D48" s="37"/>
      <c r="E48" s="37"/>
      <c r="F48" s="37"/>
      <c r="G48" s="37"/>
      <c r="H48" s="37"/>
      <c r="I48" s="38"/>
      <c r="J48" s="39" t="n">
        <f aca="false">J49</f>
        <v>25644665</v>
      </c>
      <c r="K48" s="39" t="n">
        <f aca="false">K49</f>
        <v>27014146</v>
      </c>
      <c r="L48" s="39" t="n">
        <f aca="false">L49</f>
        <v>26724651</v>
      </c>
    </row>
    <row r="49" customFormat="false" ht="12.75" hidden="false" customHeight="true" outlineLevel="0" collapsed="false">
      <c r="A49" s="36" t="s">
        <v>65</v>
      </c>
      <c r="B49" s="37" t="s">
        <v>25</v>
      </c>
      <c r="C49" s="37" t="s">
        <v>66</v>
      </c>
      <c r="D49" s="37"/>
      <c r="E49" s="37"/>
      <c r="F49" s="37"/>
      <c r="G49" s="37"/>
      <c r="H49" s="37"/>
      <c r="I49" s="38"/>
      <c r="J49" s="39" t="n">
        <f aca="false">J50+J151</f>
        <v>25644665</v>
      </c>
      <c r="K49" s="39" t="n">
        <f aca="false">K50+K151</f>
        <v>27014146</v>
      </c>
      <c r="L49" s="39" t="n">
        <f aca="false">L50+L151</f>
        <v>26724651</v>
      </c>
    </row>
    <row r="50" customFormat="false" ht="12.75" hidden="false" customHeight="true" outlineLevel="0" collapsed="false">
      <c r="A50" s="36" t="s">
        <v>67</v>
      </c>
      <c r="B50" s="37" t="s">
        <v>25</v>
      </c>
      <c r="C50" s="37" t="s">
        <v>68</v>
      </c>
      <c r="D50" s="37"/>
      <c r="E50" s="37"/>
      <c r="F50" s="37"/>
      <c r="G50" s="37"/>
      <c r="H50" s="37"/>
      <c r="I50" s="38"/>
      <c r="J50" s="39" t="n">
        <f aca="false">J51</f>
        <v>25600739</v>
      </c>
      <c r="K50" s="39" t="n">
        <f aca="false">K51</f>
        <v>26970220</v>
      </c>
      <c r="L50" s="39" t="n">
        <f aca="false">L51</f>
        <v>26680725</v>
      </c>
    </row>
    <row r="51" customFormat="false" ht="36" hidden="false" customHeight="true" outlineLevel="0" collapsed="false">
      <c r="A51" s="36" t="s">
        <v>69</v>
      </c>
      <c r="B51" s="37" t="s">
        <v>25</v>
      </c>
      <c r="C51" s="37" t="s">
        <v>68</v>
      </c>
      <c r="D51" s="37" t="s">
        <v>70</v>
      </c>
      <c r="E51" s="37"/>
      <c r="F51" s="37"/>
      <c r="G51" s="37"/>
      <c r="H51" s="37"/>
      <c r="I51" s="38"/>
      <c r="J51" s="39" t="n">
        <f aca="false">J52+J138</f>
        <v>25600739</v>
      </c>
      <c r="K51" s="39" t="n">
        <f aca="false">K52+K138</f>
        <v>26970220</v>
      </c>
      <c r="L51" s="39" t="n">
        <f aca="false">L52+L138</f>
        <v>26680725</v>
      </c>
    </row>
    <row r="52" customFormat="false" ht="48" hidden="false" customHeight="true" outlineLevel="0" collapsed="false">
      <c r="A52" s="36" t="s">
        <v>71</v>
      </c>
      <c r="B52" s="37" t="s">
        <v>25</v>
      </c>
      <c r="C52" s="37" t="s">
        <v>68</v>
      </c>
      <c r="D52" s="37" t="s">
        <v>72</v>
      </c>
      <c r="E52" s="37"/>
      <c r="F52" s="37"/>
      <c r="G52" s="37"/>
      <c r="H52" s="37"/>
      <c r="I52" s="38"/>
      <c r="J52" s="39" t="n">
        <f aca="false">J53</f>
        <v>25299739</v>
      </c>
      <c r="K52" s="39" t="n">
        <f aca="false">K53</f>
        <v>26556940</v>
      </c>
      <c r="L52" s="39" t="n">
        <f aca="false">L53</f>
        <v>26667445</v>
      </c>
    </row>
    <row r="53" customFormat="false" ht="36" hidden="false" customHeight="true" outlineLevel="0" collapsed="false">
      <c r="A53" s="36" t="s">
        <v>73</v>
      </c>
      <c r="B53" s="37" t="s">
        <v>25</v>
      </c>
      <c r="C53" s="37" t="s">
        <v>68</v>
      </c>
      <c r="D53" s="37" t="s">
        <v>74</v>
      </c>
      <c r="E53" s="37"/>
      <c r="F53" s="37"/>
      <c r="G53" s="37"/>
      <c r="H53" s="37"/>
      <c r="I53" s="40" t="s">
        <v>75</v>
      </c>
      <c r="J53" s="39" t="n">
        <f aca="false">J54+J88+J126</f>
        <v>25299739</v>
      </c>
      <c r="K53" s="39" t="n">
        <f aca="false">K54+K88+K126</f>
        <v>26556940</v>
      </c>
      <c r="L53" s="39" t="n">
        <f aca="false">L54+L88+L126</f>
        <v>26667445</v>
      </c>
    </row>
    <row r="54" customFormat="false" ht="72" hidden="false" customHeight="true" outlineLevel="0" collapsed="false">
      <c r="A54" s="36" t="s">
        <v>86</v>
      </c>
      <c r="B54" s="37" t="s">
        <v>25</v>
      </c>
      <c r="C54" s="37" t="s">
        <v>68</v>
      </c>
      <c r="D54" s="37" t="s">
        <v>74</v>
      </c>
      <c r="E54" s="37" t="s">
        <v>87</v>
      </c>
      <c r="F54" s="37"/>
      <c r="G54" s="37"/>
      <c r="H54" s="37"/>
      <c r="I54" s="40" t="s">
        <v>75</v>
      </c>
      <c r="J54" s="39" t="n">
        <f aca="false">J55</f>
        <v>21707350</v>
      </c>
      <c r="K54" s="39" t="n">
        <f aca="false">K55</f>
        <v>22148835</v>
      </c>
      <c r="L54" s="39" t="n">
        <f aca="false">L55</f>
        <v>22026780</v>
      </c>
    </row>
    <row r="55" customFormat="false" ht="24" hidden="false" customHeight="true" outlineLevel="0" collapsed="false">
      <c r="A55" s="36" t="s">
        <v>88</v>
      </c>
      <c r="B55" s="37" t="s">
        <v>25</v>
      </c>
      <c r="C55" s="37" t="s">
        <v>68</v>
      </c>
      <c r="D55" s="37" t="s">
        <v>74</v>
      </c>
      <c r="E55" s="37" t="s">
        <v>89</v>
      </c>
      <c r="F55" s="37"/>
      <c r="G55" s="37"/>
      <c r="H55" s="37"/>
      <c r="I55" s="40" t="s">
        <v>75</v>
      </c>
      <c r="J55" s="39" t="n">
        <f aca="false">J56+J65+J70</f>
        <v>21707350</v>
      </c>
      <c r="K55" s="39" t="n">
        <f aca="false">K56+K65+K70</f>
        <v>22148835</v>
      </c>
      <c r="L55" s="39" t="n">
        <f aca="false">L56+L65+L70</f>
        <v>22026780</v>
      </c>
    </row>
    <row r="56" customFormat="false" ht="12.75" hidden="false" customHeight="true" outlineLevel="0" collapsed="false">
      <c r="A56" s="36" t="s">
        <v>90</v>
      </c>
      <c r="B56" s="37" t="s">
        <v>25</v>
      </c>
      <c r="C56" s="37" t="s">
        <v>68</v>
      </c>
      <c r="D56" s="37" t="s">
        <v>74</v>
      </c>
      <c r="E56" s="37" t="s">
        <v>91</v>
      </c>
      <c r="F56" s="37"/>
      <c r="G56" s="37"/>
      <c r="H56" s="37"/>
      <c r="I56" s="40" t="s">
        <v>75</v>
      </c>
      <c r="J56" s="39" t="n">
        <f aca="false">J57+J61</f>
        <v>16086430</v>
      </c>
      <c r="K56" s="39" t="n">
        <f aca="false">K57+K61</f>
        <v>16163030</v>
      </c>
      <c r="L56" s="39" t="n">
        <f aca="false">L57+L61</f>
        <v>16222200</v>
      </c>
    </row>
    <row r="57" customFormat="false" ht="12.75" hidden="false" customHeight="true" outlineLevel="0" collapsed="false">
      <c r="A57" s="36" t="s">
        <v>92</v>
      </c>
      <c r="B57" s="37" t="s">
        <v>25</v>
      </c>
      <c r="C57" s="37" t="s">
        <v>68</v>
      </c>
      <c r="D57" s="37" t="s">
        <v>74</v>
      </c>
      <c r="E57" s="37" t="s">
        <v>91</v>
      </c>
      <c r="F57" s="37" t="s">
        <v>93</v>
      </c>
      <c r="G57" s="37"/>
      <c r="H57" s="37"/>
      <c r="I57" s="40" t="s">
        <v>75</v>
      </c>
      <c r="J57" s="39" t="n">
        <f aca="false">J58</f>
        <v>16036430</v>
      </c>
      <c r="K57" s="39" t="n">
        <f aca="false">K58</f>
        <v>16113030</v>
      </c>
      <c r="L57" s="39" t="n">
        <f aca="false">L58</f>
        <v>16172200</v>
      </c>
    </row>
    <row r="58" customFormat="false" ht="12.75" hidden="false" customHeight="true" outlineLevel="0" collapsed="false">
      <c r="A58" s="36" t="s">
        <v>92</v>
      </c>
      <c r="B58" s="37" t="s">
        <v>25</v>
      </c>
      <c r="C58" s="37" t="s">
        <v>68</v>
      </c>
      <c r="D58" s="37" t="s">
        <v>74</v>
      </c>
      <c r="E58" s="37" t="s">
        <v>91</v>
      </c>
      <c r="F58" s="37" t="s">
        <v>93</v>
      </c>
      <c r="G58" s="37" t="s">
        <v>94</v>
      </c>
      <c r="H58" s="37"/>
      <c r="I58" s="40" t="s">
        <v>75</v>
      </c>
      <c r="J58" s="39" t="n">
        <f aca="false">J59</f>
        <v>16036430</v>
      </c>
      <c r="K58" s="39" t="n">
        <f aca="false">K59</f>
        <v>16113030</v>
      </c>
      <c r="L58" s="39" t="n">
        <f aca="false">L59</f>
        <v>16172200</v>
      </c>
    </row>
    <row r="59" customFormat="false" ht="12.75" hidden="false" customHeight="true" outlineLevel="0" collapsed="false">
      <c r="A59" s="36" t="s">
        <v>92</v>
      </c>
      <c r="B59" s="37" t="s">
        <v>25</v>
      </c>
      <c r="C59" s="37" t="s">
        <v>68</v>
      </c>
      <c r="D59" s="37" t="s">
        <v>74</v>
      </c>
      <c r="E59" s="37" t="s">
        <v>91</v>
      </c>
      <c r="F59" s="37" t="s">
        <v>93</v>
      </c>
      <c r="G59" s="37" t="s">
        <v>94</v>
      </c>
      <c r="H59" s="37" t="s">
        <v>94</v>
      </c>
      <c r="I59" s="40" t="s">
        <v>75</v>
      </c>
      <c r="J59" s="39" t="n">
        <f aca="false">J60</f>
        <v>16036430</v>
      </c>
      <c r="K59" s="39" t="n">
        <f aca="false">K60</f>
        <v>16113030</v>
      </c>
      <c r="L59" s="39" t="n">
        <f aca="false">L60</f>
        <v>16172200</v>
      </c>
    </row>
    <row r="60" customFormat="false" ht="12.75" hidden="false" customHeight="true" outlineLevel="0" collapsed="false">
      <c r="A60" s="41" t="s">
        <v>92</v>
      </c>
      <c r="B60" s="42" t="s">
        <v>25</v>
      </c>
      <c r="C60" s="43" t="s">
        <v>68</v>
      </c>
      <c r="D60" s="42" t="s">
        <v>74</v>
      </c>
      <c r="E60" s="42" t="s">
        <v>91</v>
      </c>
      <c r="F60" s="42" t="s">
        <v>93</v>
      </c>
      <c r="G60" s="42" t="s">
        <v>94</v>
      </c>
      <c r="H60" s="42" t="s">
        <v>94</v>
      </c>
      <c r="I60" s="40" t="s">
        <v>75</v>
      </c>
      <c r="J60" s="38" t="n">
        <v>16036430</v>
      </c>
      <c r="K60" s="38" t="n">
        <v>16113030</v>
      </c>
      <c r="L60" s="38" t="n">
        <v>16172200</v>
      </c>
    </row>
    <row r="61" customFormat="false" ht="24" hidden="false" customHeight="true" outlineLevel="0" collapsed="false">
      <c r="A61" s="36" t="s">
        <v>95</v>
      </c>
      <c r="B61" s="37" t="s">
        <v>25</v>
      </c>
      <c r="C61" s="37" t="s">
        <v>68</v>
      </c>
      <c r="D61" s="37" t="s">
        <v>74</v>
      </c>
      <c r="E61" s="37" t="s">
        <v>91</v>
      </c>
      <c r="F61" s="37" t="s">
        <v>96</v>
      </c>
      <c r="G61" s="37"/>
      <c r="H61" s="37"/>
      <c r="I61" s="40" t="s">
        <v>75</v>
      </c>
      <c r="J61" s="39" t="n">
        <f aca="false">J62</f>
        <v>50000</v>
      </c>
      <c r="K61" s="39" t="n">
        <f aca="false">K62</f>
        <v>50000</v>
      </c>
      <c r="L61" s="39" t="n">
        <f aca="false">L62</f>
        <v>50000</v>
      </c>
    </row>
    <row r="62" customFormat="false" ht="24" hidden="false" customHeight="true" outlineLevel="0" collapsed="false">
      <c r="A62" s="36" t="s">
        <v>95</v>
      </c>
      <c r="B62" s="37" t="s">
        <v>25</v>
      </c>
      <c r="C62" s="37" t="s">
        <v>68</v>
      </c>
      <c r="D62" s="37" t="s">
        <v>74</v>
      </c>
      <c r="E62" s="37" t="s">
        <v>91</v>
      </c>
      <c r="F62" s="37" t="s">
        <v>96</v>
      </c>
      <c r="G62" s="37" t="s">
        <v>94</v>
      </c>
      <c r="H62" s="37"/>
      <c r="I62" s="40" t="s">
        <v>75</v>
      </c>
      <c r="J62" s="39" t="n">
        <f aca="false">J63</f>
        <v>50000</v>
      </c>
      <c r="K62" s="39" t="n">
        <f aca="false">K63</f>
        <v>50000</v>
      </c>
      <c r="L62" s="39" t="n">
        <f aca="false">L63</f>
        <v>50000</v>
      </c>
    </row>
    <row r="63" customFormat="false" ht="24" hidden="false" customHeight="true" outlineLevel="0" collapsed="false">
      <c r="A63" s="36" t="s">
        <v>95</v>
      </c>
      <c r="B63" s="37" t="s">
        <v>25</v>
      </c>
      <c r="C63" s="37" t="s">
        <v>68</v>
      </c>
      <c r="D63" s="37" t="s">
        <v>74</v>
      </c>
      <c r="E63" s="37" t="s">
        <v>91</v>
      </c>
      <c r="F63" s="37" t="s">
        <v>96</v>
      </c>
      <c r="G63" s="37" t="s">
        <v>94</v>
      </c>
      <c r="H63" s="37" t="s">
        <v>94</v>
      </c>
      <c r="I63" s="40" t="s">
        <v>75</v>
      </c>
      <c r="J63" s="39" t="n">
        <f aca="false">J64</f>
        <v>50000</v>
      </c>
      <c r="K63" s="39" t="n">
        <f aca="false">K64</f>
        <v>50000</v>
      </c>
      <c r="L63" s="39" t="n">
        <f aca="false">L64</f>
        <v>50000</v>
      </c>
    </row>
    <row r="64" customFormat="false" ht="24" hidden="false" customHeight="true" outlineLevel="0" collapsed="false">
      <c r="A64" s="41" t="s">
        <v>95</v>
      </c>
      <c r="B64" s="44" t="s">
        <v>25</v>
      </c>
      <c r="C64" s="42" t="s">
        <v>68</v>
      </c>
      <c r="D64" s="42" t="s">
        <v>74</v>
      </c>
      <c r="E64" s="42" t="s">
        <v>91</v>
      </c>
      <c r="F64" s="42" t="s">
        <v>96</v>
      </c>
      <c r="G64" s="44" t="s">
        <v>94</v>
      </c>
      <c r="H64" s="44" t="s">
        <v>94</v>
      </c>
      <c r="I64" s="40" t="s">
        <v>75</v>
      </c>
      <c r="J64" s="45" t="n">
        <v>50000</v>
      </c>
      <c r="K64" s="45" t="n">
        <v>50000</v>
      </c>
      <c r="L64" s="45" t="n">
        <v>50000</v>
      </c>
    </row>
    <row r="65" customFormat="false" ht="48" hidden="false" customHeight="true" outlineLevel="0" collapsed="false">
      <c r="A65" s="36" t="s">
        <v>97</v>
      </c>
      <c r="B65" s="37" t="s">
        <v>25</v>
      </c>
      <c r="C65" s="37" t="s">
        <v>68</v>
      </c>
      <c r="D65" s="37" t="s">
        <v>74</v>
      </c>
      <c r="E65" s="37" t="s">
        <v>98</v>
      </c>
      <c r="F65" s="37"/>
      <c r="G65" s="37"/>
      <c r="H65" s="37"/>
      <c r="I65" s="40" t="s">
        <v>75</v>
      </c>
      <c r="J65" s="39" t="n">
        <f aca="false">J66</f>
        <v>4843000</v>
      </c>
      <c r="K65" s="39" t="n">
        <f aca="false">K66</f>
        <v>4866130</v>
      </c>
      <c r="L65" s="39" t="n">
        <f aca="false">L66</f>
        <v>4884000</v>
      </c>
    </row>
    <row r="66" customFormat="false" ht="24" hidden="false" customHeight="true" outlineLevel="0" collapsed="false">
      <c r="A66" s="36" t="s">
        <v>99</v>
      </c>
      <c r="B66" s="37" t="s">
        <v>25</v>
      </c>
      <c r="C66" s="37" t="s">
        <v>68</v>
      </c>
      <c r="D66" s="37" t="s">
        <v>74</v>
      </c>
      <c r="E66" s="37" t="s">
        <v>98</v>
      </c>
      <c r="F66" s="37" t="s">
        <v>100</v>
      </c>
      <c r="G66" s="37"/>
      <c r="H66" s="37"/>
      <c r="I66" s="40" t="s">
        <v>75</v>
      </c>
      <c r="J66" s="39" t="n">
        <f aca="false">J67</f>
        <v>4843000</v>
      </c>
      <c r="K66" s="39" t="n">
        <f aca="false">K67</f>
        <v>4866130</v>
      </c>
      <c r="L66" s="39" t="n">
        <f aca="false">L67</f>
        <v>4884000</v>
      </c>
    </row>
    <row r="67" customFormat="false" ht="24" hidden="false" customHeight="true" outlineLevel="0" collapsed="false">
      <c r="A67" s="36" t="s">
        <v>99</v>
      </c>
      <c r="B67" s="37" t="s">
        <v>25</v>
      </c>
      <c r="C67" s="37" t="s">
        <v>68</v>
      </c>
      <c r="D67" s="37" t="s">
        <v>74</v>
      </c>
      <c r="E67" s="37" t="s">
        <v>98</v>
      </c>
      <c r="F67" s="37" t="s">
        <v>100</v>
      </c>
      <c r="G67" s="37" t="s">
        <v>94</v>
      </c>
      <c r="H67" s="37"/>
      <c r="I67" s="40" t="s">
        <v>75</v>
      </c>
      <c r="J67" s="39" t="n">
        <f aca="false">J68</f>
        <v>4843000</v>
      </c>
      <c r="K67" s="39" t="n">
        <f aca="false">K68</f>
        <v>4866130</v>
      </c>
      <c r="L67" s="39" t="n">
        <f aca="false">L68</f>
        <v>4884000</v>
      </c>
    </row>
    <row r="68" customFormat="false" ht="24" hidden="false" customHeight="true" outlineLevel="0" collapsed="false">
      <c r="A68" s="36" t="s">
        <v>99</v>
      </c>
      <c r="B68" s="37" t="s">
        <v>25</v>
      </c>
      <c r="C68" s="37" t="s">
        <v>68</v>
      </c>
      <c r="D68" s="37" t="s">
        <v>74</v>
      </c>
      <c r="E68" s="37" t="s">
        <v>98</v>
      </c>
      <c r="F68" s="37" t="s">
        <v>100</v>
      </c>
      <c r="G68" s="37" t="s">
        <v>94</v>
      </c>
      <c r="H68" s="37" t="s">
        <v>94</v>
      </c>
      <c r="I68" s="40" t="s">
        <v>75</v>
      </c>
      <c r="J68" s="39" t="n">
        <f aca="false">J69</f>
        <v>4843000</v>
      </c>
      <c r="K68" s="39" t="n">
        <f aca="false">K69</f>
        <v>4866130</v>
      </c>
      <c r="L68" s="39" t="n">
        <f aca="false">L69</f>
        <v>4884000</v>
      </c>
    </row>
    <row r="69" customFormat="false" ht="12.75" hidden="false" customHeight="true" outlineLevel="0" collapsed="false">
      <c r="A69" s="41" t="s">
        <v>99</v>
      </c>
      <c r="B69" s="42" t="s">
        <v>25</v>
      </c>
      <c r="C69" s="43" t="s">
        <v>68</v>
      </c>
      <c r="D69" s="43" t="s">
        <v>74</v>
      </c>
      <c r="E69" s="42" t="s">
        <v>98</v>
      </c>
      <c r="F69" s="42" t="s">
        <v>100</v>
      </c>
      <c r="G69" s="42" t="s">
        <v>94</v>
      </c>
      <c r="H69" s="42" t="s">
        <v>94</v>
      </c>
      <c r="I69" s="40" t="s">
        <v>75</v>
      </c>
      <c r="J69" s="46" t="n">
        <v>4843000</v>
      </c>
      <c r="K69" s="46" t="n">
        <v>4866130</v>
      </c>
      <c r="L69" s="46" t="n">
        <v>4884000</v>
      </c>
    </row>
    <row r="70" customFormat="false" ht="36" hidden="false" customHeight="true" outlineLevel="0" collapsed="false">
      <c r="A70" s="36" t="s">
        <v>101</v>
      </c>
      <c r="B70" s="37" t="s">
        <v>25</v>
      </c>
      <c r="C70" s="37" t="s">
        <v>68</v>
      </c>
      <c r="D70" s="37" t="s">
        <v>74</v>
      </c>
      <c r="E70" s="37" t="s">
        <v>102</v>
      </c>
      <c r="F70" s="37"/>
      <c r="G70" s="37"/>
      <c r="H70" s="37"/>
      <c r="I70" s="40" t="s">
        <v>75</v>
      </c>
      <c r="J70" s="39" t="n">
        <f aca="false">J71+J79+J75+J83</f>
        <v>777920</v>
      </c>
      <c r="K70" s="39" t="n">
        <f aca="false">K71+K79+K75+K83</f>
        <v>1119675</v>
      </c>
      <c r="L70" s="39" t="n">
        <f aca="false">L71+L79+L75+L83</f>
        <v>920580</v>
      </c>
    </row>
    <row r="71" customFormat="false" ht="25.5" hidden="false" customHeight="true" outlineLevel="0" collapsed="false">
      <c r="A71" s="47" t="s">
        <v>103</v>
      </c>
      <c r="B71" s="37" t="s">
        <v>25</v>
      </c>
      <c r="C71" s="37" t="s">
        <v>68</v>
      </c>
      <c r="D71" s="37" t="s">
        <v>74</v>
      </c>
      <c r="E71" s="37" t="s">
        <v>102</v>
      </c>
      <c r="F71" s="37" t="s">
        <v>104</v>
      </c>
      <c r="G71" s="37"/>
      <c r="H71" s="37"/>
      <c r="I71" s="40" t="s">
        <v>75</v>
      </c>
      <c r="J71" s="39" t="n">
        <f aca="false">J72</f>
        <v>3600</v>
      </c>
      <c r="K71" s="39" t="n">
        <f aca="false">K72</f>
        <v>3600</v>
      </c>
      <c r="L71" s="39" t="n">
        <f aca="false">L72</f>
        <v>3600</v>
      </c>
    </row>
    <row r="72" customFormat="false" ht="25.5" hidden="false" customHeight="true" outlineLevel="0" collapsed="false">
      <c r="A72" s="47" t="s">
        <v>103</v>
      </c>
      <c r="B72" s="37" t="s">
        <v>25</v>
      </c>
      <c r="C72" s="37" t="s">
        <v>68</v>
      </c>
      <c r="D72" s="37" t="s">
        <v>74</v>
      </c>
      <c r="E72" s="37" t="s">
        <v>102</v>
      </c>
      <c r="F72" s="37" t="s">
        <v>104</v>
      </c>
      <c r="G72" s="37" t="s">
        <v>94</v>
      </c>
      <c r="H72" s="37"/>
      <c r="I72" s="40" t="s">
        <v>75</v>
      </c>
      <c r="J72" s="39" t="n">
        <f aca="false">J73</f>
        <v>3600</v>
      </c>
      <c r="K72" s="39" t="n">
        <f aca="false">K73</f>
        <v>3600</v>
      </c>
      <c r="L72" s="39" t="n">
        <f aca="false">L73</f>
        <v>3600</v>
      </c>
    </row>
    <row r="73" customFormat="false" ht="12.75" hidden="false" customHeight="true" outlineLevel="0" collapsed="false">
      <c r="A73" s="48" t="s">
        <v>105</v>
      </c>
      <c r="B73" s="37" t="s">
        <v>25</v>
      </c>
      <c r="C73" s="37" t="s">
        <v>68</v>
      </c>
      <c r="D73" s="37" t="s">
        <v>74</v>
      </c>
      <c r="E73" s="37" t="s">
        <v>102</v>
      </c>
      <c r="F73" s="37" t="s">
        <v>104</v>
      </c>
      <c r="G73" s="37" t="s">
        <v>94</v>
      </c>
      <c r="H73" s="37" t="s">
        <v>106</v>
      </c>
      <c r="I73" s="40" t="s">
        <v>75</v>
      </c>
      <c r="J73" s="39" t="n">
        <f aca="false">J74</f>
        <v>3600</v>
      </c>
      <c r="K73" s="39" t="n">
        <f aca="false">K74</f>
        <v>3600</v>
      </c>
      <c r="L73" s="39" t="n">
        <f aca="false">L74</f>
        <v>3600</v>
      </c>
    </row>
    <row r="74" customFormat="false" ht="12.75" hidden="false" customHeight="true" outlineLevel="0" collapsed="false">
      <c r="A74" s="49" t="s">
        <v>105</v>
      </c>
      <c r="B74" s="44" t="s">
        <v>25</v>
      </c>
      <c r="C74" s="42" t="s">
        <v>68</v>
      </c>
      <c r="D74" s="42" t="s">
        <v>74</v>
      </c>
      <c r="E74" s="44" t="s">
        <v>102</v>
      </c>
      <c r="F74" s="44" t="s">
        <v>104</v>
      </c>
      <c r="G74" s="44" t="s">
        <v>94</v>
      </c>
      <c r="H74" s="44" t="s">
        <v>106</v>
      </c>
      <c r="I74" s="40" t="s">
        <v>75</v>
      </c>
      <c r="J74" s="45" t="n">
        <v>3600</v>
      </c>
      <c r="K74" s="45" t="n">
        <v>3600</v>
      </c>
      <c r="L74" s="45" t="n">
        <v>3600</v>
      </c>
    </row>
    <row r="75" customFormat="false" ht="25.5" hidden="false" customHeight="true" outlineLevel="0" collapsed="false">
      <c r="A75" s="47" t="s">
        <v>107</v>
      </c>
      <c r="B75" s="37" t="s">
        <v>25</v>
      </c>
      <c r="C75" s="37" t="s">
        <v>68</v>
      </c>
      <c r="D75" s="37" t="s">
        <v>74</v>
      </c>
      <c r="E75" s="37" t="s">
        <v>102</v>
      </c>
      <c r="F75" s="37" t="s">
        <v>108</v>
      </c>
      <c r="G75" s="37"/>
      <c r="H75" s="42"/>
      <c r="I75" s="40" t="s">
        <v>75</v>
      </c>
      <c r="J75" s="39" t="n">
        <f aca="false">J76</f>
        <v>684260</v>
      </c>
      <c r="K75" s="39" t="n">
        <f aca="false">K76</f>
        <v>1026015</v>
      </c>
      <c r="L75" s="39" t="n">
        <f aca="false">L76</f>
        <v>826920</v>
      </c>
    </row>
    <row r="76" customFormat="false" ht="25.5" hidden="false" customHeight="true" outlineLevel="0" collapsed="false">
      <c r="A76" s="47" t="s">
        <v>107</v>
      </c>
      <c r="B76" s="37" t="s">
        <v>25</v>
      </c>
      <c r="C76" s="37" t="s">
        <v>68</v>
      </c>
      <c r="D76" s="37" t="s">
        <v>74</v>
      </c>
      <c r="E76" s="37" t="s">
        <v>102</v>
      </c>
      <c r="F76" s="37" t="s">
        <v>108</v>
      </c>
      <c r="G76" s="37" t="s">
        <v>94</v>
      </c>
      <c r="H76" s="42"/>
      <c r="I76" s="40" t="s">
        <v>75</v>
      </c>
      <c r="J76" s="50" t="n">
        <f aca="false">J77</f>
        <v>684260</v>
      </c>
      <c r="K76" s="50" t="n">
        <f aca="false">K77</f>
        <v>1026015</v>
      </c>
      <c r="L76" s="50" t="n">
        <f aca="false">L77</f>
        <v>826920</v>
      </c>
    </row>
    <row r="77" customFormat="false" ht="25.5" hidden="false" customHeight="true" outlineLevel="0" collapsed="false">
      <c r="A77" s="47" t="s">
        <v>107</v>
      </c>
      <c r="B77" s="37" t="s">
        <v>25</v>
      </c>
      <c r="C77" s="37" t="s">
        <v>68</v>
      </c>
      <c r="D77" s="37" t="s">
        <v>74</v>
      </c>
      <c r="E77" s="37" t="s">
        <v>102</v>
      </c>
      <c r="F77" s="37" t="s">
        <v>108</v>
      </c>
      <c r="G77" s="37" t="s">
        <v>94</v>
      </c>
      <c r="H77" s="37" t="s">
        <v>109</v>
      </c>
      <c r="I77" s="40" t="s">
        <v>75</v>
      </c>
      <c r="J77" s="39" t="n">
        <f aca="false">J78</f>
        <v>684260</v>
      </c>
      <c r="K77" s="39" t="n">
        <f aca="false">K78</f>
        <v>1026015</v>
      </c>
      <c r="L77" s="39" t="n">
        <f aca="false">L78</f>
        <v>826920</v>
      </c>
    </row>
    <row r="78" customFormat="false" ht="12.75" hidden="false" customHeight="true" outlineLevel="0" collapsed="false">
      <c r="A78" s="49" t="s">
        <v>110</v>
      </c>
      <c r="B78" s="42" t="s">
        <v>25</v>
      </c>
      <c r="C78" s="42" t="s">
        <v>68</v>
      </c>
      <c r="D78" s="42" t="s">
        <v>74</v>
      </c>
      <c r="E78" s="42" t="s">
        <v>102</v>
      </c>
      <c r="F78" s="42" t="s">
        <v>108</v>
      </c>
      <c r="G78" s="42" t="s">
        <v>94</v>
      </c>
      <c r="H78" s="42" t="s">
        <v>109</v>
      </c>
      <c r="I78" s="40" t="s">
        <v>75</v>
      </c>
      <c r="J78" s="38" t="n">
        <f aca="false">869000-(869000*24%)+23820</f>
        <v>684260</v>
      </c>
      <c r="K78" s="38" t="n">
        <f aca="false">1295000-(1295000*21%)+2965</f>
        <v>1026015</v>
      </c>
      <c r="L78" s="38" t="n">
        <f aca="false">827000-80</f>
        <v>826920</v>
      </c>
    </row>
    <row r="79" customFormat="false" ht="12.75" hidden="true" customHeight="true" outlineLevel="0" collapsed="false">
      <c r="A79" s="36" t="s">
        <v>111</v>
      </c>
      <c r="B79" s="37" t="s">
        <v>25</v>
      </c>
      <c r="C79" s="37" t="s">
        <v>68</v>
      </c>
      <c r="D79" s="37" t="s">
        <v>74</v>
      </c>
      <c r="E79" s="37" t="s">
        <v>102</v>
      </c>
      <c r="F79" s="37" t="s">
        <v>112</v>
      </c>
      <c r="G79" s="37"/>
      <c r="H79" s="37"/>
      <c r="I79" s="40" t="s">
        <v>75</v>
      </c>
      <c r="J79" s="39" t="n">
        <f aca="false">J80</f>
        <v>0</v>
      </c>
      <c r="K79" s="39" t="n">
        <f aca="false">K80</f>
        <v>0</v>
      </c>
      <c r="L79" s="39" t="n">
        <f aca="false">L80</f>
        <v>0</v>
      </c>
    </row>
    <row r="80" customFormat="false" ht="12.75" hidden="true" customHeight="true" outlineLevel="0" collapsed="false">
      <c r="A80" s="36" t="s">
        <v>111</v>
      </c>
      <c r="B80" s="37" t="s">
        <v>25</v>
      </c>
      <c r="C80" s="37" t="s">
        <v>68</v>
      </c>
      <c r="D80" s="37" t="s">
        <v>74</v>
      </c>
      <c r="E80" s="37" t="s">
        <v>102</v>
      </c>
      <c r="F80" s="37" t="s">
        <v>112</v>
      </c>
      <c r="G80" s="37" t="s">
        <v>94</v>
      </c>
      <c r="H80" s="37"/>
      <c r="I80" s="40" t="s">
        <v>75</v>
      </c>
      <c r="J80" s="39" t="n">
        <f aca="false">J81</f>
        <v>0</v>
      </c>
      <c r="K80" s="39" t="n">
        <f aca="false">K81</f>
        <v>0</v>
      </c>
      <c r="L80" s="39" t="n">
        <f aca="false">L81</f>
        <v>0</v>
      </c>
    </row>
    <row r="81" customFormat="false" ht="12.75" hidden="true" customHeight="true" outlineLevel="0" collapsed="false">
      <c r="A81" s="36" t="s">
        <v>111</v>
      </c>
      <c r="B81" s="37" t="s">
        <v>25</v>
      </c>
      <c r="C81" s="37" t="s">
        <v>68</v>
      </c>
      <c r="D81" s="37" t="s">
        <v>74</v>
      </c>
      <c r="E81" s="37" t="s">
        <v>102</v>
      </c>
      <c r="F81" s="37" t="s">
        <v>112</v>
      </c>
      <c r="G81" s="37" t="s">
        <v>94</v>
      </c>
      <c r="H81" s="37" t="s">
        <v>94</v>
      </c>
      <c r="I81" s="40" t="s">
        <v>75</v>
      </c>
      <c r="J81" s="39" t="n">
        <f aca="false">J82</f>
        <v>0</v>
      </c>
      <c r="K81" s="39" t="n">
        <f aca="false">K82</f>
        <v>0</v>
      </c>
      <c r="L81" s="39" t="n">
        <f aca="false">L82</f>
        <v>0</v>
      </c>
    </row>
    <row r="82" customFormat="false" ht="12.75" hidden="true" customHeight="true" outlineLevel="0" collapsed="false">
      <c r="A82" s="41" t="s">
        <v>111</v>
      </c>
      <c r="B82" s="42" t="s">
        <v>25</v>
      </c>
      <c r="C82" s="43" t="s">
        <v>68</v>
      </c>
      <c r="D82" s="43" t="s">
        <v>74</v>
      </c>
      <c r="E82" s="42" t="s">
        <v>102</v>
      </c>
      <c r="F82" s="42" t="s">
        <v>112</v>
      </c>
      <c r="G82" s="42" t="s">
        <v>94</v>
      </c>
      <c r="H82" s="42" t="s">
        <v>94</v>
      </c>
      <c r="I82" s="40" t="s">
        <v>75</v>
      </c>
      <c r="J82" s="38"/>
      <c r="K82" s="38"/>
      <c r="L82" s="38"/>
    </row>
    <row r="83" customFormat="false" ht="12.75" hidden="false" customHeight="true" outlineLevel="0" collapsed="false">
      <c r="A83" s="36" t="s">
        <v>113</v>
      </c>
      <c r="B83" s="37" t="s">
        <v>25</v>
      </c>
      <c r="C83" s="37" t="s">
        <v>68</v>
      </c>
      <c r="D83" s="37" t="s">
        <v>74</v>
      </c>
      <c r="E83" s="37" t="s">
        <v>102</v>
      </c>
      <c r="F83" s="37" t="s">
        <v>114</v>
      </c>
      <c r="G83" s="37"/>
      <c r="H83" s="37"/>
      <c r="I83" s="40" t="s">
        <v>75</v>
      </c>
      <c r="J83" s="39" t="n">
        <f aca="false">J84</f>
        <v>90060</v>
      </c>
      <c r="K83" s="39" t="n">
        <f aca="false">K84</f>
        <v>90060</v>
      </c>
      <c r="L83" s="39" t="n">
        <f aca="false">L84</f>
        <v>90060</v>
      </c>
    </row>
    <row r="84" customFormat="false" ht="12.75" hidden="false" customHeight="true" outlineLevel="0" collapsed="false">
      <c r="A84" s="36" t="s">
        <v>113</v>
      </c>
      <c r="B84" s="37" t="s">
        <v>25</v>
      </c>
      <c r="C84" s="37" t="s">
        <v>68</v>
      </c>
      <c r="D84" s="37" t="s">
        <v>74</v>
      </c>
      <c r="E84" s="37" t="s">
        <v>102</v>
      </c>
      <c r="F84" s="37" t="s">
        <v>114</v>
      </c>
      <c r="G84" s="37" t="s">
        <v>94</v>
      </c>
      <c r="H84" s="37"/>
      <c r="I84" s="40" t="s">
        <v>75</v>
      </c>
      <c r="J84" s="39" t="n">
        <f aca="false">J86+J87</f>
        <v>90060</v>
      </c>
      <c r="K84" s="39" t="n">
        <f aca="false">K86+K87</f>
        <v>90060</v>
      </c>
      <c r="L84" s="39" t="n">
        <f aca="false">L86+L87</f>
        <v>90060</v>
      </c>
    </row>
    <row r="85" customFormat="false" ht="36" hidden="false" customHeight="true" outlineLevel="0" collapsed="false">
      <c r="A85" s="36" t="s">
        <v>115</v>
      </c>
      <c r="B85" s="37" t="s">
        <v>25</v>
      </c>
      <c r="C85" s="37" t="s">
        <v>68</v>
      </c>
      <c r="D85" s="37" t="s">
        <v>74</v>
      </c>
      <c r="E85" s="37" t="s">
        <v>102</v>
      </c>
      <c r="F85" s="37" t="s">
        <v>114</v>
      </c>
      <c r="G85" s="37" t="s">
        <v>94</v>
      </c>
      <c r="H85" s="37" t="s">
        <v>116</v>
      </c>
      <c r="I85" s="40" t="s">
        <v>75</v>
      </c>
      <c r="J85" s="39" t="n">
        <f aca="false">J86+J87</f>
        <v>90060</v>
      </c>
      <c r="K85" s="39" t="n">
        <f aca="false">K86+K87</f>
        <v>90060</v>
      </c>
      <c r="L85" s="39" t="n">
        <f aca="false">L86+L87</f>
        <v>90060</v>
      </c>
    </row>
    <row r="86" customFormat="false" ht="24" hidden="false" customHeight="true" outlineLevel="0" collapsed="false">
      <c r="A86" s="51" t="s">
        <v>117</v>
      </c>
      <c r="B86" s="42" t="s">
        <v>25</v>
      </c>
      <c r="C86" s="42" t="s">
        <v>68</v>
      </c>
      <c r="D86" s="42" t="s">
        <v>74</v>
      </c>
      <c r="E86" s="42" t="s">
        <v>102</v>
      </c>
      <c r="F86" s="42" t="s">
        <v>114</v>
      </c>
      <c r="G86" s="42" t="s">
        <v>94</v>
      </c>
      <c r="H86" s="42" t="s">
        <v>118</v>
      </c>
      <c r="I86" s="40" t="s">
        <v>75</v>
      </c>
      <c r="J86" s="38" t="n">
        <v>75000</v>
      </c>
      <c r="K86" s="38" t="n">
        <v>75000</v>
      </c>
      <c r="L86" s="38" t="n">
        <v>75000</v>
      </c>
    </row>
    <row r="87" customFormat="false" ht="12.75" hidden="false" customHeight="true" outlineLevel="0" collapsed="false">
      <c r="A87" s="51" t="s">
        <v>119</v>
      </c>
      <c r="B87" s="42" t="s">
        <v>25</v>
      </c>
      <c r="C87" s="42" t="s">
        <v>68</v>
      </c>
      <c r="D87" s="42" t="s">
        <v>74</v>
      </c>
      <c r="E87" s="42" t="s">
        <v>102</v>
      </c>
      <c r="F87" s="42" t="s">
        <v>114</v>
      </c>
      <c r="G87" s="42" t="s">
        <v>94</v>
      </c>
      <c r="H87" s="42" t="s">
        <v>120</v>
      </c>
      <c r="I87" s="40" t="s">
        <v>75</v>
      </c>
      <c r="J87" s="38" t="n">
        <v>15060</v>
      </c>
      <c r="K87" s="38" t="n">
        <v>15060</v>
      </c>
      <c r="L87" s="38" t="n">
        <v>15060</v>
      </c>
    </row>
    <row r="88" customFormat="false" ht="36" hidden="false" customHeight="true" outlineLevel="0" collapsed="false">
      <c r="A88" s="36" t="s">
        <v>121</v>
      </c>
      <c r="B88" s="37" t="s">
        <v>25</v>
      </c>
      <c r="C88" s="37" t="s">
        <v>68</v>
      </c>
      <c r="D88" s="37" t="s">
        <v>74</v>
      </c>
      <c r="E88" s="37" t="s">
        <v>122</v>
      </c>
      <c r="F88" s="37"/>
      <c r="G88" s="37"/>
      <c r="H88" s="37"/>
      <c r="I88" s="40" t="s">
        <v>75</v>
      </c>
      <c r="J88" s="39" t="n">
        <f aca="false">J89</f>
        <v>3549661</v>
      </c>
      <c r="K88" s="39" t="n">
        <f aca="false">K89</f>
        <v>4368205</v>
      </c>
      <c r="L88" s="39" t="n">
        <f aca="false">L89</f>
        <v>4601245</v>
      </c>
    </row>
    <row r="89" customFormat="false" ht="36" hidden="false" customHeight="true" outlineLevel="0" collapsed="false">
      <c r="A89" s="36" t="s">
        <v>123</v>
      </c>
      <c r="B89" s="37" t="s">
        <v>25</v>
      </c>
      <c r="C89" s="37" t="s">
        <v>68</v>
      </c>
      <c r="D89" s="37" t="s">
        <v>74</v>
      </c>
      <c r="E89" s="37" t="s">
        <v>124</v>
      </c>
      <c r="F89" s="37"/>
      <c r="G89" s="37"/>
      <c r="H89" s="37"/>
      <c r="I89" s="40" t="s">
        <v>75</v>
      </c>
      <c r="J89" s="39" t="n">
        <f aca="false">J90</f>
        <v>3549661</v>
      </c>
      <c r="K89" s="39" t="n">
        <f aca="false">K90</f>
        <v>4368205</v>
      </c>
      <c r="L89" s="39" t="n">
        <f aca="false">L90</f>
        <v>4601245</v>
      </c>
    </row>
    <row r="90" customFormat="false" ht="36" hidden="false" customHeight="true" outlineLevel="0" collapsed="false">
      <c r="A90" s="36" t="s">
        <v>125</v>
      </c>
      <c r="B90" s="37" t="s">
        <v>25</v>
      </c>
      <c r="C90" s="37" t="s">
        <v>68</v>
      </c>
      <c r="D90" s="37" t="s">
        <v>74</v>
      </c>
      <c r="E90" s="37" t="s">
        <v>126</v>
      </c>
      <c r="F90" s="37"/>
      <c r="G90" s="37"/>
      <c r="H90" s="37"/>
      <c r="I90" s="40" t="s">
        <v>75</v>
      </c>
      <c r="J90" s="39" t="n">
        <f aca="false">J91+J95+J100+J106+J110+J114+J117+J120+J123</f>
        <v>3549661</v>
      </c>
      <c r="K90" s="39" t="n">
        <f aca="false">K91+K95+K100+K106+K110+K114+K117+K120+K123</f>
        <v>4368205</v>
      </c>
      <c r="L90" s="39" t="n">
        <f aca="false">L91+L95+L100+L106+L110+L114+L117+L120+L123</f>
        <v>4601245</v>
      </c>
    </row>
    <row r="91" customFormat="false" ht="12.75" hidden="false" customHeight="true" outlineLevel="0" collapsed="false">
      <c r="A91" s="36" t="s">
        <v>127</v>
      </c>
      <c r="B91" s="37" t="s">
        <v>25</v>
      </c>
      <c r="C91" s="37" t="s">
        <v>68</v>
      </c>
      <c r="D91" s="37" t="s">
        <v>74</v>
      </c>
      <c r="E91" s="37" t="s">
        <v>126</v>
      </c>
      <c r="F91" s="37" t="s">
        <v>128</v>
      </c>
      <c r="G91" s="37"/>
      <c r="H91" s="37"/>
      <c r="I91" s="40" t="s">
        <v>75</v>
      </c>
      <c r="J91" s="39" t="n">
        <f aca="false">J92</f>
        <v>89222</v>
      </c>
      <c r="K91" s="39" t="n">
        <f aca="false">K92</f>
        <v>89222</v>
      </c>
      <c r="L91" s="39" t="n">
        <f aca="false">L92</f>
        <v>89222</v>
      </c>
    </row>
    <row r="92" customFormat="false" ht="12.75" hidden="false" customHeight="true" outlineLevel="0" collapsed="false">
      <c r="A92" s="36" t="s">
        <v>127</v>
      </c>
      <c r="B92" s="37" t="s">
        <v>25</v>
      </c>
      <c r="C92" s="37" t="s">
        <v>68</v>
      </c>
      <c r="D92" s="37" t="s">
        <v>74</v>
      </c>
      <c r="E92" s="37" t="s">
        <v>126</v>
      </c>
      <c r="F92" s="37" t="s">
        <v>128</v>
      </c>
      <c r="G92" s="37" t="s">
        <v>94</v>
      </c>
      <c r="H92" s="37"/>
      <c r="I92" s="40" t="s">
        <v>75</v>
      </c>
      <c r="J92" s="39" t="n">
        <f aca="false">J93</f>
        <v>89222</v>
      </c>
      <c r="K92" s="39" t="n">
        <f aca="false">K93</f>
        <v>89222</v>
      </c>
      <c r="L92" s="39" t="n">
        <f aca="false">L93</f>
        <v>89222</v>
      </c>
    </row>
    <row r="93" customFormat="false" ht="12.75" hidden="false" customHeight="true" outlineLevel="0" collapsed="false">
      <c r="A93" s="36" t="s">
        <v>127</v>
      </c>
      <c r="B93" s="37" t="s">
        <v>25</v>
      </c>
      <c r="C93" s="37" t="s">
        <v>68</v>
      </c>
      <c r="D93" s="37" t="s">
        <v>74</v>
      </c>
      <c r="E93" s="37" t="s">
        <v>126</v>
      </c>
      <c r="F93" s="37" t="s">
        <v>128</v>
      </c>
      <c r="G93" s="37" t="s">
        <v>94</v>
      </c>
      <c r="H93" s="37" t="s">
        <v>94</v>
      </c>
      <c r="I93" s="40" t="s">
        <v>75</v>
      </c>
      <c r="J93" s="39" t="n">
        <f aca="false">J94</f>
        <v>89222</v>
      </c>
      <c r="K93" s="39" t="n">
        <f aca="false">K94</f>
        <v>89222</v>
      </c>
      <c r="L93" s="39" t="n">
        <f aca="false">L94</f>
        <v>89222</v>
      </c>
    </row>
    <row r="94" customFormat="false" ht="12.75" hidden="false" customHeight="true" outlineLevel="0" collapsed="false">
      <c r="A94" s="41" t="s">
        <v>127</v>
      </c>
      <c r="B94" s="42" t="s">
        <v>25</v>
      </c>
      <c r="C94" s="43" t="s">
        <v>68</v>
      </c>
      <c r="D94" s="43" t="s">
        <v>74</v>
      </c>
      <c r="E94" s="42" t="s">
        <v>126</v>
      </c>
      <c r="F94" s="42" t="s">
        <v>128</v>
      </c>
      <c r="G94" s="42" t="s">
        <v>94</v>
      </c>
      <c r="H94" s="42" t="s">
        <v>94</v>
      </c>
      <c r="I94" s="40" t="s">
        <v>75</v>
      </c>
      <c r="J94" s="38" t="n">
        <v>89222</v>
      </c>
      <c r="K94" s="38" t="n">
        <v>89222</v>
      </c>
      <c r="L94" s="38" t="n">
        <v>89222</v>
      </c>
    </row>
    <row r="95" customFormat="false" ht="12.75" hidden="false" customHeight="true" outlineLevel="0" collapsed="false">
      <c r="A95" s="36" t="s">
        <v>129</v>
      </c>
      <c r="B95" s="37" t="s">
        <v>25</v>
      </c>
      <c r="C95" s="37" t="s">
        <v>68</v>
      </c>
      <c r="D95" s="37" t="s">
        <v>74</v>
      </c>
      <c r="E95" s="37" t="s">
        <v>126</v>
      </c>
      <c r="F95" s="37" t="s">
        <v>130</v>
      </c>
      <c r="G95" s="37"/>
      <c r="H95" s="37"/>
      <c r="I95" s="40" t="s">
        <v>75</v>
      </c>
      <c r="J95" s="39" t="n">
        <f aca="false">J96</f>
        <v>1992212</v>
      </c>
      <c r="K95" s="39" t="n">
        <f aca="false">K96</f>
        <v>2788156</v>
      </c>
      <c r="L95" s="39" t="n">
        <f aca="false">L96</f>
        <v>2788156</v>
      </c>
    </row>
    <row r="96" customFormat="false" ht="12.75" hidden="false" customHeight="true" outlineLevel="0" collapsed="false">
      <c r="A96" s="36" t="s">
        <v>129</v>
      </c>
      <c r="B96" s="37" t="s">
        <v>25</v>
      </c>
      <c r="C96" s="37" t="s">
        <v>68</v>
      </c>
      <c r="D96" s="37" t="s">
        <v>74</v>
      </c>
      <c r="E96" s="37" t="s">
        <v>126</v>
      </c>
      <c r="F96" s="37" t="s">
        <v>130</v>
      </c>
      <c r="G96" s="37" t="s">
        <v>94</v>
      </c>
      <c r="H96" s="37"/>
      <c r="I96" s="40" t="s">
        <v>75</v>
      </c>
      <c r="J96" s="39" t="n">
        <f aca="false">J97+J98+J99</f>
        <v>1992212</v>
      </c>
      <c r="K96" s="39" t="n">
        <f aca="false">K97+K98+K99</f>
        <v>2788156</v>
      </c>
      <c r="L96" s="39" t="n">
        <f aca="false">L97+L98+L99</f>
        <v>2788156</v>
      </c>
    </row>
    <row r="97" customFormat="false" ht="12.75" hidden="false" customHeight="true" outlineLevel="0" collapsed="false">
      <c r="A97" s="49" t="s">
        <v>131</v>
      </c>
      <c r="B97" s="42" t="s">
        <v>25</v>
      </c>
      <c r="C97" s="43" t="s">
        <v>68</v>
      </c>
      <c r="D97" s="43" t="s">
        <v>74</v>
      </c>
      <c r="E97" s="42" t="s">
        <v>126</v>
      </c>
      <c r="F97" s="42" t="s">
        <v>130</v>
      </c>
      <c r="G97" s="42" t="s">
        <v>94</v>
      </c>
      <c r="H97" s="42" t="s">
        <v>132</v>
      </c>
      <c r="I97" s="40" t="s">
        <v>75</v>
      </c>
      <c r="J97" s="38" t="n">
        <v>206400</v>
      </c>
      <c r="K97" s="38" t="n">
        <v>206400</v>
      </c>
      <c r="L97" s="38" t="n">
        <v>206400</v>
      </c>
    </row>
    <row r="98" customFormat="false" ht="12.75" hidden="false" customHeight="true" outlineLevel="0" collapsed="false">
      <c r="A98" s="49" t="s">
        <v>133</v>
      </c>
      <c r="B98" s="42" t="s">
        <v>25</v>
      </c>
      <c r="C98" s="43" t="s">
        <v>68</v>
      </c>
      <c r="D98" s="43" t="s">
        <v>74</v>
      </c>
      <c r="E98" s="42" t="s">
        <v>126</v>
      </c>
      <c r="F98" s="42" t="s">
        <v>130</v>
      </c>
      <c r="G98" s="42" t="s">
        <v>94</v>
      </c>
      <c r="H98" s="42" t="s">
        <v>134</v>
      </c>
      <c r="I98" s="40" t="s">
        <v>75</v>
      </c>
      <c r="J98" s="38" t="n">
        <v>1654806</v>
      </c>
      <c r="K98" s="38" t="n">
        <v>2450750</v>
      </c>
      <c r="L98" s="38" t="n">
        <v>2450750</v>
      </c>
    </row>
    <row r="99" customFormat="false" ht="12.75" hidden="false" customHeight="true" outlineLevel="0" collapsed="false">
      <c r="A99" s="49" t="s">
        <v>135</v>
      </c>
      <c r="B99" s="42" t="s">
        <v>25</v>
      </c>
      <c r="C99" s="43" t="s">
        <v>68</v>
      </c>
      <c r="D99" s="43" t="s">
        <v>74</v>
      </c>
      <c r="E99" s="42" t="s">
        <v>126</v>
      </c>
      <c r="F99" s="42" t="s">
        <v>130</v>
      </c>
      <c r="G99" s="42" t="s">
        <v>94</v>
      </c>
      <c r="H99" s="42" t="s">
        <v>136</v>
      </c>
      <c r="I99" s="40" t="s">
        <v>75</v>
      </c>
      <c r="J99" s="38" t="n">
        <v>131006</v>
      </c>
      <c r="K99" s="38" t="n">
        <v>131006</v>
      </c>
      <c r="L99" s="38" t="n">
        <v>131006</v>
      </c>
    </row>
    <row r="100" customFormat="false" ht="24" hidden="false" customHeight="true" outlineLevel="0" collapsed="false">
      <c r="A100" s="36" t="s">
        <v>137</v>
      </c>
      <c r="B100" s="37" t="s">
        <v>25</v>
      </c>
      <c r="C100" s="37" t="s">
        <v>68</v>
      </c>
      <c r="D100" s="37" t="s">
        <v>74</v>
      </c>
      <c r="E100" s="37" t="s">
        <v>126</v>
      </c>
      <c r="F100" s="37" t="s">
        <v>138</v>
      </c>
      <c r="G100" s="37"/>
      <c r="H100" s="37"/>
      <c r="I100" s="40" t="s">
        <v>75</v>
      </c>
      <c r="J100" s="39" t="n">
        <f aca="false">J101</f>
        <v>491017</v>
      </c>
      <c r="K100" s="39" t="n">
        <f aca="false">K101</f>
        <v>456017</v>
      </c>
      <c r="L100" s="39" t="n">
        <f aca="false">L101</f>
        <v>467017</v>
      </c>
    </row>
    <row r="101" customFormat="false" ht="24" hidden="false" customHeight="true" outlineLevel="0" collapsed="false">
      <c r="A101" s="36" t="s">
        <v>137</v>
      </c>
      <c r="B101" s="37" t="s">
        <v>25</v>
      </c>
      <c r="C101" s="37" t="s">
        <v>68</v>
      </c>
      <c r="D101" s="37" t="s">
        <v>74</v>
      </c>
      <c r="E101" s="37" t="s">
        <v>126</v>
      </c>
      <c r="F101" s="37" t="s">
        <v>138</v>
      </c>
      <c r="G101" s="37" t="s">
        <v>94</v>
      </c>
      <c r="H101" s="37"/>
      <c r="I101" s="40" t="s">
        <v>75</v>
      </c>
      <c r="J101" s="39" t="n">
        <f aca="false">J102+J103+J104+J105</f>
        <v>491017</v>
      </c>
      <c r="K101" s="39" t="n">
        <f aca="false">K102+K103+K104+K105</f>
        <v>456017</v>
      </c>
      <c r="L101" s="39" t="n">
        <f aca="false">L102+L103+L104+L105</f>
        <v>467017</v>
      </c>
    </row>
    <row r="102" customFormat="false" ht="12.75" hidden="false" customHeight="true" outlineLevel="0" collapsed="false">
      <c r="A102" s="49" t="s">
        <v>139</v>
      </c>
      <c r="B102" s="42" t="s">
        <v>25</v>
      </c>
      <c r="C102" s="43" t="s">
        <v>68</v>
      </c>
      <c r="D102" s="43" t="s">
        <v>74</v>
      </c>
      <c r="E102" s="42" t="s">
        <v>126</v>
      </c>
      <c r="F102" s="42" t="s">
        <v>138</v>
      </c>
      <c r="G102" s="42" t="s">
        <v>94</v>
      </c>
      <c r="H102" s="42" t="s">
        <v>140</v>
      </c>
      <c r="I102" s="40" t="s">
        <v>75</v>
      </c>
      <c r="J102" s="38" t="n">
        <f aca="false">7390+52000</f>
        <v>59390</v>
      </c>
      <c r="K102" s="38" t="n">
        <f aca="false">7390+52000</f>
        <v>59390</v>
      </c>
      <c r="L102" s="38" t="n">
        <f aca="false">7390+52000</f>
        <v>59390</v>
      </c>
    </row>
    <row r="103" customFormat="false" ht="12.75" hidden="false" customHeight="true" outlineLevel="0" collapsed="false">
      <c r="A103" s="49" t="s">
        <v>141</v>
      </c>
      <c r="B103" s="42" t="s">
        <v>25</v>
      </c>
      <c r="C103" s="43" t="s">
        <v>68</v>
      </c>
      <c r="D103" s="43" t="s">
        <v>74</v>
      </c>
      <c r="E103" s="42" t="s">
        <v>126</v>
      </c>
      <c r="F103" s="42" t="s">
        <v>138</v>
      </c>
      <c r="G103" s="42" t="s">
        <v>94</v>
      </c>
      <c r="H103" s="42" t="s">
        <v>142</v>
      </c>
      <c r="I103" s="40" t="s">
        <v>75</v>
      </c>
      <c r="J103" s="38" t="n">
        <f aca="false">13281+138149+14064+55200+12000+13933+35000</f>
        <v>281627</v>
      </c>
      <c r="K103" s="38" t="n">
        <f aca="false">13281+138149+14064+55200+12000+13933</f>
        <v>246627</v>
      </c>
      <c r="L103" s="38" t="n">
        <f aca="false">13281+138149+14064+55200+12000+13933+11000</f>
        <v>257627</v>
      </c>
    </row>
    <row r="104" customFormat="false" ht="12.75" hidden="true" customHeight="true" outlineLevel="0" collapsed="false">
      <c r="A104" s="49" t="s">
        <v>143</v>
      </c>
      <c r="B104" s="42" t="s">
        <v>25</v>
      </c>
      <c r="C104" s="43" t="s">
        <v>68</v>
      </c>
      <c r="D104" s="43" t="s">
        <v>74</v>
      </c>
      <c r="E104" s="42" t="s">
        <v>126</v>
      </c>
      <c r="F104" s="42" t="s">
        <v>138</v>
      </c>
      <c r="G104" s="42" t="s">
        <v>94</v>
      </c>
      <c r="H104" s="42" t="s">
        <v>144</v>
      </c>
      <c r="I104" s="40" t="s">
        <v>75</v>
      </c>
      <c r="J104" s="38"/>
      <c r="K104" s="38"/>
      <c r="L104" s="38"/>
    </row>
    <row r="105" customFormat="false" ht="12.75" hidden="false" customHeight="true" outlineLevel="0" collapsed="false">
      <c r="A105" s="49" t="s">
        <v>145</v>
      </c>
      <c r="B105" s="42" t="s">
        <v>25</v>
      </c>
      <c r="C105" s="43" t="s">
        <v>68</v>
      </c>
      <c r="D105" s="43" t="s">
        <v>74</v>
      </c>
      <c r="E105" s="42" t="s">
        <v>126</v>
      </c>
      <c r="F105" s="42" t="s">
        <v>138</v>
      </c>
      <c r="G105" s="42" t="s">
        <v>94</v>
      </c>
      <c r="H105" s="42" t="s">
        <v>146</v>
      </c>
      <c r="I105" s="40" t="s">
        <v>75</v>
      </c>
      <c r="J105" s="38" t="n">
        <v>150000</v>
      </c>
      <c r="K105" s="38" t="n">
        <v>150000</v>
      </c>
      <c r="L105" s="38" t="n">
        <v>150000</v>
      </c>
    </row>
    <row r="106" customFormat="false" ht="12.75" hidden="false" customHeight="true" outlineLevel="0" collapsed="false">
      <c r="A106" s="36" t="s">
        <v>113</v>
      </c>
      <c r="B106" s="37" t="s">
        <v>25</v>
      </c>
      <c r="C106" s="37" t="s">
        <v>68</v>
      </c>
      <c r="D106" s="37" t="s">
        <v>74</v>
      </c>
      <c r="E106" s="37" t="s">
        <v>126</v>
      </c>
      <c r="F106" s="37" t="s">
        <v>114</v>
      </c>
      <c r="G106" s="37"/>
      <c r="H106" s="37"/>
      <c r="I106" s="40" t="s">
        <v>75</v>
      </c>
      <c r="J106" s="39" t="n">
        <f aca="false">J107</f>
        <v>381476</v>
      </c>
      <c r="K106" s="39" t="n">
        <f aca="false">K107</f>
        <v>400326</v>
      </c>
      <c r="L106" s="39" t="n">
        <f aca="false">L107</f>
        <v>400326</v>
      </c>
    </row>
    <row r="107" customFormat="false" ht="12.75" hidden="false" customHeight="true" outlineLevel="0" collapsed="false">
      <c r="A107" s="36" t="s">
        <v>113</v>
      </c>
      <c r="B107" s="37" t="s">
        <v>25</v>
      </c>
      <c r="C107" s="37" t="s">
        <v>68</v>
      </c>
      <c r="D107" s="37" t="s">
        <v>74</v>
      </c>
      <c r="E107" s="37" t="s">
        <v>126</v>
      </c>
      <c r="F107" s="37" t="s">
        <v>114</v>
      </c>
      <c r="G107" s="37" t="s">
        <v>94</v>
      </c>
      <c r="H107" s="37"/>
      <c r="I107" s="40" t="s">
        <v>75</v>
      </c>
      <c r="J107" s="39" t="n">
        <f aca="false">J108</f>
        <v>381476</v>
      </c>
      <c r="K107" s="39" t="n">
        <f aca="false">K108</f>
        <v>400326</v>
      </c>
      <c r="L107" s="39" t="n">
        <f aca="false">L108</f>
        <v>400326</v>
      </c>
    </row>
    <row r="108" customFormat="false" ht="12.75" hidden="false" customHeight="true" outlineLevel="0" collapsed="false">
      <c r="A108" s="36" t="s">
        <v>113</v>
      </c>
      <c r="B108" s="37" t="s">
        <v>25</v>
      </c>
      <c r="C108" s="37" t="s">
        <v>68</v>
      </c>
      <c r="D108" s="37" t="s">
        <v>74</v>
      </c>
      <c r="E108" s="37" t="s">
        <v>126</v>
      </c>
      <c r="F108" s="37" t="s">
        <v>114</v>
      </c>
      <c r="G108" s="37" t="s">
        <v>94</v>
      </c>
      <c r="H108" s="37" t="s">
        <v>94</v>
      </c>
      <c r="I108" s="40" t="s">
        <v>75</v>
      </c>
      <c r="J108" s="39" t="n">
        <f aca="false">J109</f>
        <v>381476</v>
      </c>
      <c r="K108" s="39" t="n">
        <f aca="false">K109</f>
        <v>400326</v>
      </c>
      <c r="L108" s="39" t="n">
        <f aca="false">L109</f>
        <v>400326</v>
      </c>
    </row>
    <row r="109" customFormat="false" ht="12.75" hidden="false" customHeight="true" outlineLevel="0" collapsed="false">
      <c r="A109" s="41" t="s">
        <v>113</v>
      </c>
      <c r="B109" s="42" t="s">
        <v>25</v>
      </c>
      <c r="C109" s="43" t="s">
        <v>68</v>
      </c>
      <c r="D109" s="43" t="s">
        <v>74</v>
      </c>
      <c r="E109" s="42" t="s">
        <v>126</v>
      </c>
      <c r="F109" s="42" t="s">
        <v>114</v>
      </c>
      <c r="G109" s="42" t="s">
        <v>94</v>
      </c>
      <c r="H109" s="42" t="s">
        <v>94</v>
      </c>
      <c r="I109" s="40" t="s">
        <v>75</v>
      </c>
      <c r="J109" s="38" t="n">
        <f aca="false">168000+14100+9900+11195+11340+151941+15000</f>
        <v>381476</v>
      </c>
      <c r="K109" s="38" t="n">
        <f aca="false">168000+14100+3900+11195+11340+151941+15000+24850</f>
        <v>400326</v>
      </c>
      <c r="L109" s="38" t="n">
        <f aca="false">168000+14100+3900+11195+11340+151941+15000+24850</f>
        <v>400326</v>
      </c>
    </row>
    <row r="110" customFormat="false" ht="17.25" hidden="false" customHeight="true" outlineLevel="0" collapsed="false">
      <c r="A110" s="36" t="s">
        <v>147</v>
      </c>
      <c r="B110" s="37" t="s">
        <v>25</v>
      </c>
      <c r="C110" s="37" t="s">
        <v>68</v>
      </c>
      <c r="D110" s="37" t="s">
        <v>74</v>
      </c>
      <c r="E110" s="37" t="s">
        <v>126</v>
      </c>
      <c r="F110" s="37" t="s">
        <v>148</v>
      </c>
      <c r="G110" s="37"/>
      <c r="H110" s="37"/>
      <c r="I110" s="40" t="s">
        <v>75</v>
      </c>
      <c r="J110" s="39" t="n">
        <f aca="false">J111</f>
        <v>92080</v>
      </c>
      <c r="K110" s="39" t="n">
        <f aca="false">K111</f>
        <v>122760</v>
      </c>
      <c r="L110" s="39" t="n">
        <f aca="false">L111</f>
        <v>174000</v>
      </c>
    </row>
    <row r="111" customFormat="false" ht="18" hidden="false" customHeight="true" outlineLevel="0" collapsed="false">
      <c r="A111" s="36" t="s">
        <v>147</v>
      </c>
      <c r="B111" s="37" t="s">
        <v>25</v>
      </c>
      <c r="C111" s="37" t="s">
        <v>68</v>
      </c>
      <c r="D111" s="37" t="s">
        <v>74</v>
      </c>
      <c r="E111" s="37" t="s">
        <v>126</v>
      </c>
      <c r="F111" s="37" t="s">
        <v>148</v>
      </c>
      <c r="G111" s="37" t="s">
        <v>94</v>
      </c>
      <c r="H111" s="37"/>
      <c r="I111" s="40" t="s">
        <v>75</v>
      </c>
      <c r="J111" s="39" t="n">
        <f aca="false">J112</f>
        <v>92080</v>
      </c>
      <c r="K111" s="39" t="n">
        <f aca="false">K112</f>
        <v>122760</v>
      </c>
      <c r="L111" s="39" t="n">
        <f aca="false">L112</f>
        <v>174000</v>
      </c>
    </row>
    <row r="112" customFormat="false" ht="18" hidden="false" customHeight="true" outlineLevel="0" collapsed="false">
      <c r="A112" s="36" t="s">
        <v>147</v>
      </c>
      <c r="B112" s="37" t="s">
        <v>25</v>
      </c>
      <c r="C112" s="37" t="s">
        <v>68</v>
      </c>
      <c r="D112" s="37" t="s">
        <v>74</v>
      </c>
      <c r="E112" s="37" t="s">
        <v>126</v>
      </c>
      <c r="F112" s="37" t="s">
        <v>148</v>
      </c>
      <c r="G112" s="37" t="s">
        <v>94</v>
      </c>
      <c r="H112" s="37" t="s">
        <v>94</v>
      </c>
      <c r="I112" s="40" t="s">
        <v>75</v>
      </c>
      <c r="J112" s="39" t="n">
        <f aca="false">J113</f>
        <v>92080</v>
      </c>
      <c r="K112" s="39" t="n">
        <f aca="false">K113</f>
        <v>122760</v>
      </c>
      <c r="L112" s="39" t="n">
        <f aca="false">L113</f>
        <v>174000</v>
      </c>
    </row>
    <row r="113" customFormat="false" ht="12.75" hidden="false" customHeight="true" outlineLevel="0" collapsed="false">
      <c r="A113" s="41" t="s">
        <v>147</v>
      </c>
      <c r="B113" s="42" t="s">
        <v>25</v>
      </c>
      <c r="C113" s="43" t="s">
        <v>68</v>
      </c>
      <c r="D113" s="43" t="s">
        <v>74</v>
      </c>
      <c r="E113" s="42" t="s">
        <v>126</v>
      </c>
      <c r="F113" s="42" t="s">
        <v>148</v>
      </c>
      <c r="G113" s="42" t="s">
        <v>94</v>
      </c>
      <c r="H113" s="42" t="s">
        <v>94</v>
      </c>
      <c r="I113" s="40" t="s">
        <v>75</v>
      </c>
      <c r="J113" s="38" t="n">
        <f aca="false">203580-(203580*50%)-9710</f>
        <v>92080</v>
      </c>
      <c r="K113" s="38" t="n">
        <f aca="false">170500-(170500*28%)</f>
        <v>122760</v>
      </c>
      <c r="L113" s="38" t="n">
        <v>174000</v>
      </c>
    </row>
    <row r="114" customFormat="false" ht="24" hidden="false" customHeight="true" outlineLevel="0" collapsed="false">
      <c r="A114" s="52" t="s">
        <v>149</v>
      </c>
      <c r="B114" s="37" t="s">
        <v>25</v>
      </c>
      <c r="C114" s="37" t="s">
        <v>68</v>
      </c>
      <c r="D114" s="37" t="s">
        <v>74</v>
      </c>
      <c r="E114" s="37" t="s">
        <v>126</v>
      </c>
      <c r="F114" s="37" t="s">
        <v>150</v>
      </c>
      <c r="G114" s="37"/>
      <c r="H114" s="37"/>
      <c r="I114" s="40" t="s">
        <v>75</v>
      </c>
      <c r="J114" s="39" t="n">
        <f aca="false">J115</f>
        <v>155000</v>
      </c>
      <c r="K114" s="39" t="n">
        <f aca="false">K115</f>
        <v>155000</v>
      </c>
      <c r="L114" s="39" t="n">
        <f aca="false">L115</f>
        <v>224640</v>
      </c>
    </row>
    <row r="115" customFormat="false" ht="24" hidden="false" customHeight="true" outlineLevel="0" collapsed="false">
      <c r="A115" s="52" t="s">
        <v>149</v>
      </c>
      <c r="B115" s="37" t="s">
        <v>25</v>
      </c>
      <c r="C115" s="37" t="s">
        <v>68</v>
      </c>
      <c r="D115" s="37" t="s">
        <v>74</v>
      </c>
      <c r="E115" s="37" t="s">
        <v>126</v>
      </c>
      <c r="F115" s="37" t="s">
        <v>150</v>
      </c>
      <c r="G115" s="37" t="s">
        <v>94</v>
      </c>
      <c r="H115" s="37"/>
      <c r="I115" s="40" t="s">
        <v>75</v>
      </c>
      <c r="J115" s="39" t="n">
        <f aca="false">J116</f>
        <v>155000</v>
      </c>
      <c r="K115" s="39" t="n">
        <f aca="false">K116</f>
        <v>155000</v>
      </c>
      <c r="L115" s="39" t="n">
        <f aca="false">L116</f>
        <v>224640</v>
      </c>
    </row>
    <row r="116" customFormat="false" ht="25.5" hidden="false" customHeight="true" outlineLevel="0" collapsed="false">
      <c r="A116" s="53" t="s">
        <v>149</v>
      </c>
      <c r="B116" s="42" t="s">
        <v>25</v>
      </c>
      <c r="C116" s="42" t="s">
        <v>68</v>
      </c>
      <c r="D116" s="42" t="s">
        <v>74</v>
      </c>
      <c r="E116" s="42" t="s">
        <v>126</v>
      </c>
      <c r="F116" s="42" t="s">
        <v>150</v>
      </c>
      <c r="G116" s="42" t="s">
        <v>94</v>
      </c>
      <c r="H116" s="42" t="s">
        <v>94</v>
      </c>
      <c r="I116" s="40" t="s">
        <v>75</v>
      </c>
      <c r="J116" s="38" t="n">
        <f aca="false">224640-(224640*31%)-1.6</f>
        <v>155000</v>
      </c>
      <c r="K116" s="38" t="n">
        <f aca="false">224640-(224640*31%)-1.6</f>
        <v>155000</v>
      </c>
      <c r="L116" s="38" t="n">
        <v>224640</v>
      </c>
    </row>
    <row r="117" customFormat="false" ht="24" hidden="false" customHeight="true" outlineLevel="0" collapsed="false">
      <c r="A117" s="52" t="s">
        <v>151</v>
      </c>
      <c r="B117" s="37" t="s">
        <v>25</v>
      </c>
      <c r="C117" s="37" t="s">
        <v>68</v>
      </c>
      <c r="D117" s="37" t="s">
        <v>74</v>
      </c>
      <c r="E117" s="37" t="s">
        <v>126</v>
      </c>
      <c r="F117" s="37" t="s">
        <v>152</v>
      </c>
      <c r="G117" s="37"/>
      <c r="H117" s="37"/>
      <c r="I117" s="40" t="s">
        <v>75</v>
      </c>
      <c r="J117" s="39" t="n">
        <f aca="false">J118</f>
        <v>12355</v>
      </c>
      <c r="K117" s="39" t="n">
        <f aca="false">K118</f>
        <v>12355</v>
      </c>
      <c r="L117" s="39" t="n">
        <f aca="false">L118</f>
        <v>12355</v>
      </c>
    </row>
    <row r="118" customFormat="false" ht="24" hidden="false" customHeight="true" outlineLevel="0" collapsed="false">
      <c r="A118" s="52" t="s">
        <v>151</v>
      </c>
      <c r="B118" s="37" t="s">
        <v>25</v>
      </c>
      <c r="C118" s="37" t="s">
        <v>68</v>
      </c>
      <c r="D118" s="37" t="s">
        <v>74</v>
      </c>
      <c r="E118" s="37" t="s">
        <v>126</v>
      </c>
      <c r="F118" s="37" t="s">
        <v>152</v>
      </c>
      <c r="G118" s="37" t="s">
        <v>94</v>
      </c>
      <c r="H118" s="37"/>
      <c r="I118" s="40" t="s">
        <v>75</v>
      </c>
      <c r="J118" s="39" t="n">
        <f aca="false">J119</f>
        <v>12355</v>
      </c>
      <c r="K118" s="39" t="n">
        <f aca="false">K119</f>
        <v>12355</v>
      </c>
      <c r="L118" s="39" t="n">
        <f aca="false">L119</f>
        <v>12355</v>
      </c>
    </row>
    <row r="119" customFormat="false" ht="12.75" hidden="false" customHeight="true" outlineLevel="0" collapsed="false">
      <c r="A119" s="54" t="s">
        <v>151</v>
      </c>
      <c r="B119" s="42" t="s">
        <v>25</v>
      </c>
      <c r="C119" s="42" t="s">
        <v>68</v>
      </c>
      <c r="D119" s="42" t="s">
        <v>74</v>
      </c>
      <c r="E119" s="42" t="s">
        <v>126</v>
      </c>
      <c r="F119" s="42" t="s">
        <v>152</v>
      </c>
      <c r="G119" s="42" t="s">
        <v>94</v>
      </c>
      <c r="H119" s="42" t="s">
        <v>94</v>
      </c>
      <c r="I119" s="40" t="s">
        <v>75</v>
      </c>
      <c r="J119" s="38" t="n">
        <v>12355</v>
      </c>
      <c r="K119" s="38" t="n">
        <v>12355</v>
      </c>
      <c r="L119" s="38" t="n">
        <v>12355</v>
      </c>
    </row>
    <row r="120" customFormat="false" ht="24" hidden="false" customHeight="true" outlineLevel="0" collapsed="false">
      <c r="A120" s="52" t="s">
        <v>153</v>
      </c>
      <c r="B120" s="37" t="s">
        <v>25</v>
      </c>
      <c r="C120" s="37" t="s">
        <v>68</v>
      </c>
      <c r="D120" s="37" t="s">
        <v>74</v>
      </c>
      <c r="E120" s="37" t="s">
        <v>126</v>
      </c>
      <c r="F120" s="37" t="s">
        <v>154</v>
      </c>
      <c r="G120" s="37"/>
      <c r="H120" s="37"/>
      <c r="I120" s="40" t="s">
        <v>75</v>
      </c>
      <c r="J120" s="39" t="n">
        <f aca="false">J121</f>
        <v>212175</v>
      </c>
      <c r="K120" s="39" t="n">
        <f aca="false">K121</f>
        <v>220245</v>
      </c>
      <c r="L120" s="39" t="n">
        <f aca="false">L121</f>
        <v>321405</v>
      </c>
    </row>
    <row r="121" customFormat="false" ht="24" hidden="false" customHeight="true" outlineLevel="0" collapsed="false">
      <c r="A121" s="52" t="s">
        <v>153</v>
      </c>
      <c r="B121" s="37" t="s">
        <v>25</v>
      </c>
      <c r="C121" s="37" t="s">
        <v>68</v>
      </c>
      <c r="D121" s="37" t="s">
        <v>74</v>
      </c>
      <c r="E121" s="37" t="s">
        <v>126</v>
      </c>
      <c r="F121" s="37" t="s">
        <v>154</v>
      </c>
      <c r="G121" s="37" t="s">
        <v>94</v>
      </c>
      <c r="H121" s="37"/>
      <c r="I121" s="40" t="s">
        <v>75</v>
      </c>
      <c r="J121" s="39" t="n">
        <f aca="false">J122</f>
        <v>212175</v>
      </c>
      <c r="K121" s="39" t="n">
        <f aca="false">K122</f>
        <v>220245</v>
      </c>
      <c r="L121" s="39" t="n">
        <f aca="false">L122</f>
        <v>321405</v>
      </c>
    </row>
    <row r="122" customFormat="false" ht="24" hidden="false" customHeight="true" outlineLevel="0" collapsed="false">
      <c r="A122" s="54" t="s">
        <v>153</v>
      </c>
      <c r="B122" s="42" t="s">
        <v>25</v>
      </c>
      <c r="C122" s="42" t="s">
        <v>68</v>
      </c>
      <c r="D122" s="42" t="s">
        <v>74</v>
      </c>
      <c r="E122" s="42" t="s">
        <v>126</v>
      </c>
      <c r="F122" s="42" t="s">
        <v>154</v>
      </c>
      <c r="G122" s="42" t="s">
        <v>94</v>
      </c>
      <c r="H122" s="42" t="s">
        <v>94</v>
      </c>
      <c r="I122" s="40" t="s">
        <v>75</v>
      </c>
      <c r="J122" s="38" t="n">
        <f aca="false">308327-(308327*33%)+0.91+5595</f>
        <v>212175</v>
      </c>
      <c r="K122" s="38" t="n">
        <f aca="false">308327-(308327*25%)-0.25-11000</f>
        <v>220245</v>
      </c>
      <c r="L122" s="38" t="n">
        <f aca="false">308327+13078</f>
        <v>321405</v>
      </c>
    </row>
    <row r="123" customFormat="false" ht="36" hidden="false" customHeight="true" outlineLevel="0" collapsed="false">
      <c r="A123" s="52" t="s">
        <v>155</v>
      </c>
      <c r="B123" s="37" t="s">
        <v>25</v>
      </c>
      <c r="C123" s="37" t="s">
        <v>68</v>
      </c>
      <c r="D123" s="37" t="s">
        <v>74</v>
      </c>
      <c r="E123" s="37" t="s">
        <v>126</v>
      </c>
      <c r="F123" s="37" t="s">
        <v>156</v>
      </c>
      <c r="G123" s="37"/>
      <c r="H123" s="37"/>
      <c r="I123" s="40" t="s">
        <v>75</v>
      </c>
      <c r="J123" s="39" t="n">
        <f aca="false">J124</f>
        <v>124124</v>
      </c>
      <c r="K123" s="39" t="n">
        <f aca="false">K124</f>
        <v>124124</v>
      </c>
      <c r="L123" s="39" t="n">
        <f aca="false">L124</f>
        <v>124124</v>
      </c>
    </row>
    <row r="124" customFormat="false" ht="36" hidden="false" customHeight="true" outlineLevel="0" collapsed="false">
      <c r="A124" s="52" t="s">
        <v>155</v>
      </c>
      <c r="B124" s="37" t="s">
        <v>25</v>
      </c>
      <c r="C124" s="37" t="s">
        <v>68</v>
      </c>
      <c r="D124" s="37" t="s">
        <v>74</v>
      </c>
      <c r="E124" s="37" t="s">
        <v>126</v>
      </c>
      <c r="F124" s="37" t="s">
        <v>156</v>
      </c>
      <c r="G124" s="37" t="s">
        <v>94</v>
      </c>
      <c r="H124" s="37"/>
      <c r="I124" s="40" t="s">
        <v>75</v>
      </c>
      <c r="J124" s="39" t="n">
        <f aca="false">J125</f>
        <v>124124</v>
      </c>
      <c r="K124" s="39" t="n">
        <f aca="false">K125</f>
        <v>124124</v>
      </c>
      <c r="L124" s="39" t="n">
        <f aca="false">L125</f>
        <v>124124</v>
      </c>
    </row>
    <row r="125" customFormat="false" ht="24" hidden="false" customHeight="true" outlineLevel="0" collapsed="false">
      <c r="A125" s="54" t="s">
        <v>155</v>
      </c>
      <c r="B125" s="42" t="s">
        <v>25</v>
      </c>
      <c r="C125" s="42" t="s">
        <v>68</v>
      </c>
      <c r="D125" s="42" t="s">
        <v>74</v>
      </c>
      <c r="E125" s="42" t="s">
        <v>126</v>
      </c>
      <c r="F125" s="42" t="s">
        <v>156</v>
      </c>
      <c r="G125" s="42" t="s">
        <v>94</v>
      </c>
      <c r="H125" s="42" t="s">
        <v>94</v>
      </c>
      <c r="I125" s="40" t="s">
        <v>75</v>
      </c>
      <c r="J125" s="38" t="n">
        <v>124124</v>
      </c>
      <c r="K125" s="38" t="n">
        <v>124124</v>
      </c>
      <c r="L125" s="38" t="n">
        <v>124124</v>
      </c>
    </row>
    <row r="126" customFormat="false" ht="12.75" hidden="false" customHeight="true" outlineLevel="0" collapsed="false">
      <c r="A126" s="36" t="s">
        <v>157</v>
      </c>
      <c r="B126" s="37" t="s">
        <v>25</v>
      </c>
      <c r="C126" s="37" t="s">
        <v>68</v>
      </c>
      <c r="D126" s="37" t="s">
        <v>74</v>
      </c>
      <c r="E126" s="37" t="s">
        <v>158</v>
      </c>
      <c r="F126" s="37"/>
      <c r="G126" s="37"/>
      <c r="H126" s="37"/>
      <c r="I126" s="40" t="s">
        <v>75</v>
      </c>
      <c r="J126" s="39" t="n">
        <f aca="false">J127</f>
        <v>42728</v>
      </c>
      <c r="K126" s="39" t="n">
        <f aca="false">K127</f>
        <v>39900</v>
      </c>
      <c r="L126" s="39" t="n">
        <f aca="false">L127</f>
        <v>39420</v>
      </c>
    </row>
    <row r="127" customFormat="false" ht="12.75" hidden="false" customHeight="true" outlineLevel="0" collapsed="false">
      <c r="A127" s="36" t="s">
        <v>159</v>
      </c>
      <c r="B127" s="37" t="s">
        <v>25</v>
      </c>
      <c r="C127" s="37" t="s">
        <v>68</v>
      </c>
      <c r="D127" s="37" t="s">
        <v>74</v>
      </c>
      <c r="E127" s="37" t="s">
        <v>160</v>
      </c>
      <c r="F127" s="37"/>
      <c r="G127" s="37"/>
      <c r="H127" s="37"/>
      <c r="I127" s="40" t="s">
        <v>75</v>
      </c>
      <c r="J127" s="39" t="n">
        <f aca="false">J128+J133</f>
        <v>42728</v>
      </c>
      <c r="K127" s="39" t="n">
        <f aca="false">K128+K133</f>
        <v>39900</v>
      </c>
      <c r="L127" s="39" t="n">
        <f aca="false">L128+L133</f>
        <v>39420</v>
      </c>
    </row>
    <row r="128" customFormat="false" ht="24" hidden="false" customHeight="true" outlineLevel="0" collapsed="false">
      <c r="A128" s="36" t="s">
        <v>161</v>
      </c>
      <c r="B128" s="37" t="s">
        <v>25</v>
      </c>
      <c r="C128" s="37" t="s">
        <v>68</v>
      </c>
      <c r="D128" s="37" t="s">
        <v>74</v>
      </c>
      <c r="E128" s="37" t="s">
        <v>162</v>
      </c>
      <c r="F128" s="37"/>
      <c r="G128" s="37"/>
      <c r="H128" s="37"/>
      <c r="I128" s="40" t="s">
        <v>75</v>
      </c>
      <c r="J128" s="39" t="n">
        <f aca="false">J129</f>
        <v>40228</v>
      </c>
      <c r="K128" s="39" t="n">
        <f aca="false">K129</f>
        <v>37400</v>
      </c>
      <c r="L128" s="39" t="n">
        <f aca="false">L129</f>
        <v>36920</v>
      </c>
    </row>
    <row r="129" customFormat="false" ht="12.75" hidden="false" customHeight="true" outlineLevel="0" collapsed="false">
      <c r="A129" s="36" t="s">
        <v>163</v>
      </c>
      <c r="B129" s="37" t="s">
        <v>25</v>
      </c>
      <c r="C129" s="37" t="s">
        <v>68</v>
      </c>
      <c r="D129" s="37" t="s">
        <v>74</v>
      </c>
      <c r="E129" s="37" t="s">
        <v>162</v>
      </c>
      <c r="F129" s="37" t="s">
        <v>164</v>
      </c>
      <c r="G129" s="37"/>
      <c r="H129" s="37"/>
      <c r="I129" s="40" t="s">
        <v>75</v>
      </c>
      <c r="J129" s="39" t="n">
        <f aca="false">J130</f>
        <v>40228</v>
      </c>
      <c r="K129" s="39" t="n">
        <f aca="false">K130</f>
        <v>37400</v>
      </c>
      <c r="L129" s="39" t="n">
        <f aca="false">L130</f>
        <v>36920</v>
      </c>
    </row>
    <row r="130" customFormat="false" ht="12.75" hidden="false" customHeight="true" outlineLevel="0" collapsed="false">
      <c r="A130" s="36" t="s">
        <v>163</v>
      </c>
      <c r="B130" s="37" t="s">
        <v>25</v>
      </c>
      <c r="C130" s="37" t="s">
        <v>68</v>
      </c>
      <c r="D130" s="37" t="s">
        <v>74</v>
      </c>
      <c r="E130" s="37" t="s">
        <v>162</v>
      </c>
      <c r="F130" s="37" t="s">
        <v>164</v>
      </c>
      <c r="G130" s="37" t="s">
        <v>94</v>
      </c>
      <c r="H130" s="37"/>
      <c r="I130" s="40" t="s">
        <v>75</v>
      </c>
      <c r="J130" s="39" t="n">
        <f aca="false">J131</f>
        <v>40228</v>
      </c>
      <c r="K130" s="39" t="n">
        <f aca="false">K131</f>
        <v>37400</v>
      </c>
      <c r="L130" s="39" t="n">
        <f aca="false">L131</f>
        <v>36920</v>
      </c>
    </row>
    <row r="131" customFormat="false" ht="12.75" hidden="false" customHeight="true" outlineLevel="0" collapsed="false">
      <c r="A131" s="36" t="s">
        <v>163</v>
      </c>
      <c r="B131" s="37" t="s">
        <v>25</v>
      </c>
      <c r="C131" s="37" t="s">
        <v>68</v>
      </c>
      <c r="D131" s="37" t="s">
        <v>74</v>
      </c>
      <c r="E131" s="37" t="s">
        <v>162</v>
      </c>
      <c r="F131" s="37" t="s">
        <v>164</v>
      </c>
      <c r="G131" s="37" t="s">
        <v>94</v>
      </c>
      <c r="H131" s="37" t="s">
        <v>94</v>
      </c>
      <c r="I131" s="40" t="s">
        <v>75</v>
      </c>
      <c r="J131" s="39" t="n">
        <f aca="false">J132</f>
        <v>40228</v>
      </c>
      <c r="K131" s="39" t="n">
        <f aca="false">K132</f>
        <v>37400</v>
      </c>
      <c r="L131" s="39" t="n">
        <f aca="false">L132</f>
        <v>36920</v>
      </c>
    </row>
    <row r="132" customFormat="false" ht="12.75" hidden="false" customHeight="true" outlineLevel="0" collapsed="false">
      <c r="A132" s="41" t="s">
        <v>163</v>
      </c>
      <c r="B132" s="42" t="s">
        <v>25</v>
      </c>
      <c r="C132" s="37" t="s">
        <v>68</v>
      </c>
      <c r="D132" s="37" t="s">
        <v>74</v>
      </c>
      <c r="E132" s="42" t="s">
        <v>162</v>
      </c>
      <c r="F132" s="42" t="s">
        <v>164</v>
      </c>
      <c r="G132" s="42" t="s">
        <v>94</v>
      </c>
      <c r="H132" s="42" t="s">
        <v>94</v>
      </c>
      <c r="I132" s="40" t="s">
        <v>75</v>
      </c>
      <c r="J132" s="38" t="n">
        <f aca="false">27737+12491</f>
        <v>40228</v>
      </c>
      <c r="K132" s="38" t="n">
        <f aca="false">27737+9657+6</f>
        <v>37400</v>
      </c>
      <c r="L132" s="38" t="n">
        <f aca="false">27737+9174+9</f>
        <v>36920</v>
      </c>
    </row>
    <row r="133" customFormat="false" ht="12.75" hidden="false" customHeight="true" outlineLevel="0" collapsed="false">
      <c r="A133" s="36" t="s">
        <v>165</v>
      </c>
      <c r="B133" s="37" t="s">
        <v>25</v>
      </c>
      <c r="C133" s="37" t="s">
        <v>68</v>
      </c>
      <c r="D133" s="37" t="s">
        <v>74</v>
      </c>
      <c r="E133" s="37" t="s">
        <v>166</v>
      </c>
      <c r="F133" s="37"/>
      <c r="G133" s="37"/>
      <c r="H133" s="37"/>
      <c r="I133" s="40" t="s">
        <v>75</v>
      </c>
      <c r="J133" s="39" t="n">
        <f aca="false">J134</f>
        <v>2500</v>
      </c>
      <c r="K133" s="39" t="n">
        <f aca="false">K134</f>
        <v>2500</v>
      </c>
      <c r="L133" s="39" t="n">
        <f aca="false">L134</f>
        <v>2500</v>
      </c>
    </row>
    <row r="134" customFormat="false" ht="12.75" hidden="false" customHeight="true" outlineLevel="0" collapsed="false">
      <c r="A134" s="36" t="s">
        <v>163</v>
      </c>
      <c r="B134" s="37" t="s">
        <v>25</v>
      </c>
      <c r="C134" s="37" t="s">
        <v>68</v>
      </c>
      <c r="D134" s="37" t="s">
        <v>74</v>
      </c>
      <c r="E134" s="37" t="s">
        <v>166</v>
      </c>
      <c r="F134" s="37" t="s">
        <v>164</v>
      </c>
      <c r="G134" s="37"/>
      <c r="H134" s="37"/>
      <c r="I134" s="40" t="s">
        <v>75</v>
      </c>
      <c r="J134" s="39" t="n">
        <f aca="false">J135</f>
        <v>2500</v>
      </c>
      <c r="K134" s="39" t="n">
        <f aca="false">K135</f>
        <v>2500</v>
      </c>
      <c r="L134" s="39" t="n">
        <f aca="false">L135</f>
        <v>2500</v>
      </c>
    </row>
    <row r="135" customFormat="false" ht="12.75" hidden="false" customHeight="true" outlineLevel="0" collapsed="false">
      <c r="A135" s="36" t="s">
        <v>163</v>
      </c>
      <c r="B135" s="37" t="s">
        <v>25</v>
      </c>
      <c r="C135" s="37" t="s">
        <v>68</v>
      </c>
      <c r="D135" s="37" t="s">
        <v>74</v>
      </c>
      <c r="E135" s="37" t="s">
        <v>166</v>
      </c>
      <c r="F135" s="37" t="s">
        <v>164</v>
      </c>
      <c r="G135" s="37" t="s">
        <v>94</v>
      </c>
      <c r="H135" s="37"/>
      <c r="I135" s="40" t="s">
        <v>75</v>
      </c>
      <c r="J135" s="39" t="n">
        <f aca="false">J136</f>
        <v>2500</v>
      </c>
      <c r="K135" s="39" t="n">
        <f aca="false">K136</f>
        <v>2500</v>
      </c>
      <c r="L135" s="39" t="n">
        <f aca="false">L136</f>
        <v>2500</v>
      </c>
    </row>
    <row r="136" customFormat="false" ht="12.75" hidden="false" customHeight="true" outlineLevel="0" collapsed="false">
      <c r="A136" s="36" t="s">
        <v>163</v>
      </c>
      <c r="B136" s="37" t="s">
        <v>25</v>
      </c>
      <c r="C136" s="37" t="s">
        <v>68</v>
      </c>
      <c r="D136" s="37" t="s">
        <v>74</v>
      </c>
      <c r="E136" s="37" t="s">
        <v>166</v>
      </c>
      <c r="F136" s="37" t="s">
        <v>164</v>
      </c>
      <c r="G136" s="37" t="s">
        <v>94</v>
      </c>
      <c r="H136" s="37" t="s">
        <v>94</v>
      </c>
      <c r="I136" s="40" t="s">
        <v>75</v>
      </c>
      <c r="J136" s="39" t="n">
        <f aca="false">J137</f>
        <v>2500</v>
      </c>
      <c r="K136" s="39" t="n">
        <f aca="false">K137</f>
        <v>2500</v>
      </c>
      <c r="L136" s="39" t="n">
        <f aca="false">L137</f>
        <v>2500</v>
      </c>
    </row>
    <row r="137" customFormat="false" ht="12.75" hidden="false" customHeight="true" outlineLevel="0" collapsed="false">
      <c r="A137" s="41" t="s">
        <v>163</v>
      </c>
      <c r="B137" s="42" t="s">
        <v>25</v>
      </c>
      <c r="C137" s="37" t="s">
        <v>68</v>
      </c>
      <c r="D137" s="37" t="s">
        <v>74</v>
      </c>
      <c r="E137" s="42" t="s">
        <v>166</v>
      </c>
      <c r="F137" s="42" t="s">
        <v>164</v>
      </c>
      <c r="G137" s="42" t="s">
        <v>94</v>
      </c>
      <c r="H137" s="42" t="s">
        <v>94</v>
      </c>
      <c r="I137" s="40" t="s">
        <v>75</v>
      </c>
      <c r="J137" s="38" t="n">
        <v>2500</v>
      </c>
      <c r="K137" s="38" t="n">
        <v>2500</v>
      </c>
      <c r="L137" s="38" t="n">
        <v>2500</v>
      </c>
    </row>
    <row r="138" customFormat="false" ht="48" hidden="false" customHeight="true" outlineLevel="0" collapsed="false">
      <c r="A138" s="36" t="s">
        <v>76</v>
      </c>
      <c r="B138" s="37" t="s">
        <v>25</v>
      </c>
      <c r="C138" s="37" t="s">
        <v>68</v>
      </c>
      <c r="D138" s="37" t="s">
        <v>77</v>
      </c>
      <c r="E138" s="37"/>
      <c r="F138" s="37"/>
      <c r="G138" s="37"/>
      <c r="H138" s="37"/>
      <c r="I138" s="40" t="s">
        <v>75</v>
      </c>
      <c r="J138" s="39" t="n">
        <f aca="false">J139</f>
        <v>301000</v>
      </c>
      <c r="K138" s="39" t="n">
        <f aca="false">K139</f>
        <v>413280</v>
      </c>
      <c r="L138" s="39" t="n">
        <f aca="false">L139</f>
        <v>13280</v>
      </c>
    </row>
    <row r="139" customFormat="false" ht="36" hidden="false" customHeight="true" outlineLevel="0" collapsed="false">
      <c r="A139" s="36" t="s">
        <v>78</v>
      </c>
      <c r="B139" s="37" t="s">
        <v>25</v>
      </c>
      <c r="C139" s="37" t="s">
        <v>68</v>
      </c>
      <c r="D139" s="37" t="s">
        <v>79</v>
      </c>
      <c r="E139" s="37"/>
      <c r="F139" s="37"/>
      <c r="G139" s="37"/>
      <c r="H139" s="37"/>
      <c r="I139" s="40" t="s">
        <v>75</v>
      </c>
      <c r="J139" s="39" t="n">
        <f aca="false">J140</f>
        <v>301000</v>
      </c>
      <c r="K139" s="39" t="n">
        <f aca="false">K140</f>
        <v>413280</v>
      </c>
      <c r="L139" s="39" t="n">
        <f aca="false">L140</f>
        <v>13280</v>
      </c>
    </row>
    <row r="140" customFormat="false" ht="36" hidden="false" customHeight="true" outlineLevel="0" collapsed="false">
      <c r="A140" s="36" t="s">
        <v>121</v>
      </c>
      <c r="B140" s="37" t="s">
        <v>25</v>
      </c>
      <c r="C140" s="37" t="s">
        <v>68</v>
      </c>
      <c r="D140" s="37" t="s">
        <v>79</v>
      </c>
      <c r="E140" s="37" t="s">
        <v>122</v>
      </c>
      <c r="F140" s="37"/>
      <c r="G140" s="37"/>
      <c r="H140" s="37"/>
      <c r="I140" s="40" t="s">
        <v>75</v>
      </c>
      <c r="J140" s="39" t="n">
        <f aca="false">J141</f>
        <v>301000</v>
      </c>
      <c r="K140" s="39" t="n">
        <f aca="false">K141</f>
        <v>413280</v>
      </c>
      <c r="L140" s="39" t="n">
        <f aca="false">L141</f>
        <v>13280</v>
      </c>
    </row>
    <row r="141" customFormat="false" ht="36" hidden="false" customHeight="true" outlineLevel="0" collapsed="false">
      <c r="A141" s="36" t="s">
        <v>123</v>
      </c>
      <c r="B141" s="37" t="s">
        <v>25</v>
      </c>
      <c r="C141" s="37" t="s">
        <v>68</v>
      </c>
      <c r="D141" s="37" t="s">
        <v>79</v>
      </c>
      <c r="E141" s="37" t="s">
        <v>124</v>
      </c>
      <c r="F141" s="37"/>
      <c r="G141" s="37"/>
      <c r="H141" s="37"/>
      <c r="I141" s="40" t="s">
        <v>75</v>
      </c>
      <c r="J141" s="39" t="n">
        <f aca="false">J142</f>
        <v>301000</v>
      </c>
      <c r="K141" s="39" t="n">
        <f aca="false">K142</f>
        <v>413280</v>
      </c>
      <c r="L141" s="39" t="n">
        <f aca="false">L142</f>
        <v>13280</v>
      </c>
    </row>
    <row r="142" customFormat="false" ht="36" hidden="false" customHeight="true" outlineLevel="0" collapsed="false">
      <c r="A142" s="36" t="s">
        <v>125</v>
      </c>
      <c r="B142" s="37" t="s">
        <v>25</v>
      </c>
      <c r="C142" s="37" t="s">
        <v>68</v>
      </c>
      <c r="D142" s="37" t="s">
        <v>79</v>
      </c>
      <c r="E142" s="37" t="s">
        <v>126</v>
      </c>
      <c r="F142" s="37"/>
      <c r="G142" s="37"/>
      <c r="H142" s="37"/>
      <c r="I142" s="40" t="s">
        <v>75</v>
      </c>
      <c r="J142" s="39" t="n">
        <f aca="false">J143+J147</f>
        <v>301000</v>
      </c>
      <c r="K142" s="39" t="n">
        <f aca="false">K143+K147</f>
        <v>413280</v>
      </c>
      <c r="L142" s="39" t="n">
        <f aca="false">L143+L147</f>
        <v>13280</v>
      </c>
    </row>
    <row r="143" customFormat="false" ht="24" hidden="false" customHeight="true" outlineLevel="0" collapsed="false">
      <c r="A143" s="36" t="s">
        <v>137</v>
      </c>
      <c r="B143" s="37" t="s">
        <v>25</v>
      </c>
      <c r="C143" s="37" t="s">
        <v>68</v>
      </c>
      <c r="D143" s="37" t="s">
        <v>79</v>
      </c>
      <c r="E143" s="37" t="s">
        <v>126</v>
      </c>
      <c r="F143" s="37" t="s">
        <v>138</v>
      </c>
      <c r="G143" s="37"/>
      <c r="H143" s="37"/>
      <c r="I143" s="40" t="s">
        <v>75</v>
      </c>
      <c r="J143" s="39" t="n">
        <f aca="false">J144</f>
        <v>301000</v>
      </c>
      <c r="K143" s="39" t="n">
        <f aca="false">K144</f>
        <v>400000</v>
      </c>
      <c r="L143" s="39" t="n">
        <f aca="false">L144</f>
        <v>0</v>
      </c>
    </row>
    <row r="144" customFormat="false" ht="24" hidden="false" customHeight="true" outlineLevel="0" collapsed="false">
      <c r="A144" s="36" t="s">
        <v>137</v>
      </c>
      <c r="B144" s="37" t="s">
        <v>25</v>
      </c>
      <c r="C144" s="37" t="s">
        <v>68</v>
      </c>
      <c r="D144" s="37" t="s">
        <v>79</v>
      </c>
      <c r="E144" s="37" t="s">
        <v>126</v>
      </c>
      <c r="F144" s="37" t="s">
        <v>138</v>
      </c>
      <c r="G144" s="37" t="s">
        <v>94</v>
      </c>
      <c r="H144" s="37"/>
      <c r="I144" s="40" t="s">
        <v>75</v>
      </c>
      <c r="J144" s="39" t="n">
        <f aca="false">J145+J146</f>
        <v>301000</v>
      </c>
      <c r="K144" s="39" t="n">
        <f aca="false">K145+K146</f>
        <v>400000</v>
      </c>
      <c r="L144" s="39" t="n">
        <f aca="false">L145+L146</f>
        <v>0</v>
      </c>
    </row>
    <row r="145" customFormat="false" ht="12.75" hidden="false" customHeight="true" outlineLevel="0" collapsed="false">
      <c r="A145" s="49" t="s">
        <v>139</v>
      </c>
      <c r="B145" s="42" t="s">
        <v>25</v>
      </c>
      <c r="C145" s="43" t="s">
        <v>68</v>
      </c>
      <c r="D145" s="42" t="s">
        <v>79</v>
      </c>
      <c r="E145" s="42" t="s">
        <v>126</v>
      </c>
      <c r="F145" s="42" t="s">
        <v>138</v>
      </c>
      <c r="G145" s="42" t="s">
        <v>94</v>
      </c>
      <c r="H145" s="42" t="s">
        <v>140</v>
      </c>
      <c r="I145" s="40" t="s">
        <v>75</v>
      </c>
      <c r="J145" s="38" t="n">
        <f aca="false">300951+49</f>
        <v>301000</v>
      </c>
      <c r="K145" s="38" t="n">
        <v>0</v>
      </c>
      <c r="L145" s="38" t="n">
        <v>0</v>
      </c>
    </row>
    <row r="146" customFormat="false" ht="12.75" hidden="false" customHeight="true" outlineLevel="0" collapsed="false">
      <c r="A146" s="49" t="s">
        <v>145</v>
      </c>
      <c r="B146" s="42" t="s">
        <v>25</v>
      </c>
      <c r="C146" s="43" t="s">
        <v>68</v>
      </c>
      <c r="D146" s="42" t="s">
        <v>79</v>
      </c>
      <c r="E146" s="42" t="s">
        <v>126</v>
      </c>
      <c r="F146" s="42" t="s">
        <v>138</v>
      </c>
      <c r="G146" s="42" t="s">
        <v>94</v>
      </c>
      <c r="H146" s="42" t="s">
        <v>146</v>
      </c>
      <c r="I146" s="40" t="s">
        <v>75</v>
      </c>
      <c r="J146" s="38" t="n">
        <v>0</v>
      </c>
      <c r="K146" s="38" t="n">
        <v>400000</v>
      </c>
      <c r="L146" s="38" t="n">
        <v>0</v>
      </c>
    </row>
    <row r="147" customFormat="false" ht="24" hidden="false" customHeight="true" outlineLevel="0" collapsed="false">
      <c r="A147" s="52" t="s">
        <v>151</v>
      </c>
      <c r="B147" s="37" t="s">
        <v>25</v>
      </c>
      <c r="C147" s="37" t="s">
        <v>68</v>
      </c>
      <c r="D147" s="37" t="s">
        <v>79</v>
      </c>
      <c r="E147" s="37" t="s">
        <v>126</v>
      </c>
      <c r="F147" s="37" t="s">
        <v>152</v>
      </c>
      <c r="G147" s="37"/>
      <c r="H147" s="37"/>
      <c r="I147" s="40" t="s">
        <v>75</v>
      </c>
      <c r="J147" s="39" t="n">
        <f aca="false">J148</f>
        <v>0</v>
      </c>
      <c r="K147" s="39" t="n">
        <f aca="false">K148</f>
        <v>13280</v>
      </c>
      <c r="L147" s="39" t="n">
        <f aca="false">L148</f>
        <v>13280</v>
      </c>
    </row>
    <row r="148" customFormat="false" ht="24" hidden="false" customHeight="true" outlineLevel="0" collapsed="false">
      <c r="A148" s="52" t="s">
        <v>151</v>
      </c>
      <c r="B148" s="37" t="s">
        <v>25</v>
      </c>
      <c r="C148" s="37" t="s">
        <v>68</v>
      </c>
      <c r="D148" s="37" t="s">
        <v>79</v>
      </c>
      <c r="E148" s="37" t="s">
        <v>126</v>
      </c>
      <c r="F148" s="37" t="s">
        <v>152</v>
      </c>
      <c r="G148" s="37" t="s">
        <v>94</v>
      </c>
      <c r="H148" s="37"/>
      <c r="I148" s="40" t="s">
        <v>75</v>
      </c>
      <c r="J148" s="39" t="n">
        <f aca="false">J149</f>
        <v>0</v>
      </c>
      <c r="K148" s="39" t="n">
        <f aca="false">K149</f>
        <v>13280</v>
      </c>
      <c r="L148" s="39" t="n">
        <f aca="false">L149</f>
        <v>13280</v>
      </c>
    </row>
    <row r="149" customFormat="false" ht="24" hidden="false" customHeight="true" outlineLevel="0" collapsed="false">
      <c r="A149" s="52" t="s">
        <v>151</v>
      </c>
      <c r="B149" s="37" t="s">
        <v>25</v>
      </c>
      <c r="C149" s="37" t="s">
        <v>68</v>
      </c>
      <c r="D149" s="37" t="s">
        <v>79</v>
      </c>
      <c r="E149" s="37" t="s">
        <v>126</v>
      </c>
      <c r="F149" s="37" t="s">
        <v>152</v>
      </c>
      <c r="G149" s="37" t="s">
        <v>94</v>
      </c>
      <c r="H149" s="37" t="s">
        <v>94</v>
      </c>
      <c r="I149" s="40" t="s">
        <v>75</v>
      </c>
      <c r="J149" s="39" t="n">
        <f aca="false">J150</f>
        <v>0</v>
      </c>
      <c r="K149" s="39" t="n">
        <f aca="false">K150</f>
        <v>13280</v>
      </c>
      <c r="L149" s="39" t="n">
        <f aca="false">L150</f>
        <v>13280</v>
      </c>
    </row>
    <row r="150" customFormat="false" ht="12.75" hidden="false" customHeight="true" outlineLevel="0" collapsed="false">
      <c r="A150" s="54" t="s">
        <v>151</v>
      </c>
      <c r="B150" s="42" t="s">
        <v>25</v>
      </c>
      <c r="C150" s="43" t="s">
        <v>68</v>
      </c>
      <c r="D150" s="43" t="s">
        <v>79</v>
      </c>
      <c r="E150" s="42" t="s">
        <v>126</v>
      </c>
      <c r="F150" s="42" t="s">
        <v>152</v>
      </c>
      <c r="G150" s="42" t="s">
        <v>94</v>
      </c>
      <c r="H150" s="42" t="s">
        <v>94</v>
      </c>
      <c r="I150" s="40" t="s">
        <v>75</v>
      </c>
      <c r="J150" s="46" t="n">
        <v>0</v>
      </c>
      <c r="K150" s="46" t="n">
        <f aca="false">13272+8</f>
        <v>13280</v>
      </c>
      <c r="L150" s="46" t="n">
        <f aca="false">13272+8</f>
        <v>13280</v>
      </c>
    </row>
    <row r="151" customFormat="false" ht="24" hidden="false" customHeight="true" outlineLevel="0" collapsed="false">
      <c r="A151" s="36" t="s">
        <v>167</v>
      </c>
      <c r="B151" s="37" t="s">
        <v>25</v>
      </c>
      <c r="C151" s="37" t="s">
        <v>80</v>
      </c>
      <c r="D151" s="37"/>
      <c r="E151" s="37"/>
      <c r="F151" s="37"/>
      <c r="G151" s="37"/>
      <c r="H151" s="37"/>
      <c r="I151" s="40" t="s">
        <v>75</v>
      </c>
      <c r="J151" s="39" t="n">
        <f aca="false">J152</f>
        <v>43926</v>
      </c>
      <c r="K151" s="39" t="n">
        <f aca="false">K152</f>
        <v>43926</v>
      </c>
      <c r="L151" s="39" t="n">
        <f aca="false">L152</f>
        <v>43926</v>
      </c>
    </row>
    <row r="152" customFormat="false" ht="36" hidden="false" customHeight="true" outlineLevel="0" collapsed="false">
      <c r="A152" s="36" t="s">
        <v>69</v>
      </c>
      <c r="B152" s="37" t="s">
        <v>25</v>
      </c>
      <c r="C152" s="37" t="s">
        <v>80</v>
      </c>
      <c r="D152" s="37" t="s">
        <v>70</v>
      </c>
      <c r="E152" s="37"/>
      <c r="F152" s="37"/>
      <c r="G152" s="37"/>
      <c r="H152" s="37"/>
      <c r="I152" s="40" t="s">
        <v>75</v>
      </c>
      <c r="J152" s="39" t="n">
        <f aca="false">J153</f>
        <v>43926</v>
      </c>
      <c r="K152" s="39" t="n">
        <f aca="false">K153</f>
        <v>43926</v>
      </c>
      <c r="L152" s="39" t="n">
        <f aca="false">L153</f>
        <v>43926</v>
      </c>
    </row>
    <row r="153" customFormat="false" ht="48" hidden="false" customHeight="true" outlineLevel="0" collapsed="false">
      <c r="A153" s="36" t="s">
        <v>81</v>
      </c>
      <c r="B153" s="37" t="s">
        <v>25</v>
      </c>
      <c r="C153" s="37" t="s">
        <v>80</v>
      </c>
      <c r="D153" s="37" t="s">
        <v>82</v>
      </c>
      <c r="E153" s="37"/>
      <c r="F153" s="37"/>
      <c r="G153" s="37"/>
      <c r="H153" s="37"/>
      <c r="I153" s="40" t="s">
        <v>75</v>
      </c>
      <c r="J153" s="39" t="n">
        <f aca="false">J154</f>
        <v>43926</v>
      </c>
      <c r="K153" s="39" t="n">
        <f aca="false">K154</f>
        <v>43926</v>
      </c>
      <c r="L153" s="39" t="n">
        <f aca="false">L154</f>
        <v>43926</v>
      </c>
    </row>
    <row r="154" customFormat="false" ht="24" hidden="false" customHeight="true" outlineLevel="0" collapsed="false">
      <c r="A154" s="36" t="s">
        <v>83</v>
      </c>
      <c r="B154" s="37" t="s">
        <v>25</v>
      </c>
      <c r="C154" s="37" t="s">
        <v>80</v>
      </c>
      <c r="D154" s="37" t="s">
        <v>84</v>
      </c>
      <c r="E154" s="37"/>
      <c r="F154" s="37"/>
      <c r="G154" s="37"/>
      <c r="H154" s="37"/>
      <c r="I154" s="40" t="s">
        <v>75</v>
      </c>
      <c r="J154" s="39" t="n">
        <f aca="false">J155+J167</f>
        <v>43926</v>
      </c>
      <c r="K154" s="39" t="n">
        <f aca="false">K155+K167</f>
        <v>43926</v>
      </c>
      <c r="L154" s="39" t="n">
        <f aca="false">L155+L167</f>
        <v>43926</v>
      </c>
    </row>
    <row r="155" customFormat="false" ht="72" hidden="false" customHeight="true" outlineLevel="0" collapsed="false">
      <c r="A155" s="36" t="s">
        <v>86</v>
      </c>
      <c r="B155" s="37" t="s">
        <v>25</v>
      </c>
      <c r="C155" s="37" t="s">
        <v>80</v>
      </c>
      <c r="D155" s="37" t="s">
        <v>84</v>
      </c>
      <c r="E155" s="37" t="s">
        <v>87</v>
      </c>
      <c r="F155" s="37"/>
      <c r="G155" s="37"/>
      <c r="H155" s="37"/>
      <c r="I155" s="40" t="s">
        <v>75</v>
      </c>
      <c r="J155" s="39" t="n">
        <f aca="false">J156</f>
        <v>16926</v>
      </c>
      <c r="K155" s="39" t="n">
        <f aca="false">K156</f>
        <v>16926</v>
      </c>
      <c r="L155" s="39" t="n">
        <f aca="false">L156</f>
        <v>16926</v>
      </c>
    </row>
    <row r="156" customFormat="false" ht="24" hidden="false" customHeight="true" outlineLevel="0" collapsed="false">
      <c r="A156" s="36" t="s">
        <v>88</v>
      </c>
      <c r="B156" s="37" t="s">
        <v>25</v>
      </c>
      <c r="C156" s="37" t="s">
        <v>80</v>
      </c>
      <c r="D156" s="37" t="s">
        <v>84</v>
      </c>
      <c r="E156" s="37" t="s">
        <v>89</v>
      </c>
      <c r="F156" s="37"/>
      <c r="G156" s="37"/>
      <c r="H156" s="37"/>
      <c r="I156" s="40" t="s">
        <v>75</v>
      </c>
      <c r="J156" s="39" t="n">
        <f aca="false">J157+J162</f>
        <v>16926</v>
      </c>
      <c r="K156" s="39" t="n">
        <f aca="false">K157+K162</f>
        <v>16926</v>
      </c>
      <c r="L156" s="39" t="n">
        <f aca="false">L157+L162</f>
        <v>16926</v>
      </c>
    </row>
    <row r="157" customFormat="false" ht="12.75" hidden="false" customHeight="true" outlineLevel="0" collapsed="false">
      <c r="A157" s="36" t="s">
        <v>90</v>
      </c>
      <c r="B157" s="37" t="s">
        <v>25</v>
      </c>
      <c r="C157" s="37" t="s">
        <v>80</v>
      </c>
      <c r="D157" s="37" t="s">
        <v>84</v>
      </c>
      <c r="E157" s="37" t="s">
        <v>91</v>
      </c>
      <c r="F157" s="37"/>
      <c r="G157" s="37"/>
      <c r="H157" s="37"/>
      <c r="I157" s="40" t="s">
        <v>75</v>
      </c>
      <c r="J157" s="39" t="n">
        <f aca="false">J158</f>
        <v>13000</v>
      </c>
      <c r="K157" s="39" t="n">
        <f aca="false">K158</f>
        <v>13000</v>
      </c>
      <c r="L157" s="39" t="n">
        <f aca="false">L158</f>
        <v>13000</v>
      </c>
    </row>
    <row r="158" customFormat="false" ht="12.75" hidden="false" customHeight="true" outlineLevel="0" collapsed="false">
      <c r="A158" s="36" t="s">
        <v>92</v>
      </c>
      <c r="B158" s="37" t="s">
        <v>25</v>
      </c>
      <c r="C158" s="37" t="s">
        <v>80</v>
      </c>
      <c r="D158" s="37" t="s">
        <v>84</v>
      </c>
      <c r="E158" s="37" t="s">
        <v>91</v>
      </c>
      <c r="F158" s="37" t="s">
        <v>93</v>
      </c>
      <c r="G158" s="37"/>
      <c r="H158" s="37"/>
      <c r="I158" s="40" t="s">
        <v>75</v>
      </c>
      <c r="J158" s="39" t="n">
        <f aca="false">J159</f>
        <v>13000</v>
      </c>
      <c r="K158" s="39" t="n">
        <f aca="false">K159</f>
        <v>13000</v>
      </c>
      <c r="L158" s="39" t="n">
        <f aca="false">L159</f>
        <v>13000</v>
      </c>
    </row>
    <row r="159" customFormat="false" ht="12.75" hidden="false" customHeight="true" outlineLevel="0" collapsed="false">
      <c r="A159" s="36" t="s">
        <v>92</v>
      </c>
      <c r="B159" s="37" t="s">
        <v>25</v>
      </c>
      <c r="C159" s="37" t="s">
        <v>80</v>
      </c>
      <c r="D159" s="37" t="s">
        <v>84</v>
      </c>
      <c r="E159" s="37" t="s">
        <v>91</v>
      </c>
      <c r="F159" s="37" t="s">
        <v>93</v>
      </c>
      <c r="G159" s="37" t="s">
        <v>94</v>
      </c>
      <c r="H159" s="37"/>
      <c r="I159" s="40" t="s">
        <v>75</v>
      </c>
      <c r="J159" s="39" t="n">
        <f aca="false">J160</f>
        <v>13000</v>
      </c>
      <c r="K159" s="39" t="n">
        <f aca="false">K160</f>
        <v>13000</v>
      </c>
      <c r="L159" s="39" t="n">
        <f aca="false">L160</f>
        <v>13000</v>
      </c>
    </row>
    <row r="160" customFormat="false" ht="12.75" hidden="false" customHeight="true" outlineLevel="0" collapsed="false">
      <c r="A160" s="36" t="s">
        <v>92</v>
      </c>
      <c r="B160" s="37" t="s">
        <v>25</v>
      </c>
      <c r="C160" s="37" t="s">
        <v>80</v>
      </c>
      <c r="D160" s="37" t="s">
        <v>84</v>
      </c>
      <c r="E160" s="37" t="s">
        <v>91</v>
      </c>
      <c r="F160" s="37" t="s">
        <v>93</v>
      </c>
      <c r="G160" s="37" t="s">
        <v>94</v>
      </c>
      <c r="H160" s="37" t="s">
        <v>94</v>
      </c>
      <c r="I160" s="40" t="s">
        <v>75</v>
      </c>
      <c r="J160" s="39" t="n">
        <f aca="false">J161</f>
        <v>13000</v>
      </c>
      <c r="K160" s="39" t="n">
        <f aca="false">K161</f>
        <v>13000</v>
      </c>
      <c r="L160" s="39" t="n">
        <f aca="false">L161</f>
        <v>13000</v>
      </c>
    </row>
    <row r="161" customFormat="false" ht="12.75" hidden="false" customHeight="true" outlineLevel="0" collapsed="false">
      <c r="A161" s="55" t="s">
        <v>92</v>
      </c>
      <c r="B161" s="44" t="s">
        <v>25</v>
      </c>
      <c r="C161" s="44" t="s">
        <v>80</v>
      </c>
      <c r="D161" s="44" t="s">
        <v>84</v>
      </c>
      <c r="E161" s="44" t="s">
        <v>91</v>
      </c>
      <c r="F161" s="44" t="s">
        <v>93</v>
      </c>
      <c r="G161" s="44" t="s">
        <v>94</v>
      </c>
      <c r="H161" s="44" t="s">
        <v>94</v>
      </c>
      <c r="I161" s="40" t="s">
        <v>75</v>
      </c>
      <c r="J161" s="45" t="n">
        <v>13000</v>
      </c>
      <c r="K161" s="45" t="n">
        <v>13000</v>
      </c>
      <c r="L161" s="45" t="n">
        <v>13000</v>
      </c>
    </row>
    <row r="162" customFormat="false" ht="48" hidden="false" customHeight="true" outlineLevel="0" collapsed="false">
      <c r="A162" s="36" t="s">
        <v>97</v>
      </c>
      <c r="B162" s="37" t="s">
        <v>25</v>
      </c>
      <c r="C162" s="37" t="s">
        <v>80</v>
      </c>
      <c r="D162" s="37" t="s">
        <v>84</v>
      </c>
      <c r="E162" s="37" t="s">
        <v>98</v>
      </c>
      <c r="F162" s="37"/>
      <c r="G162" s="37"/>
      <c r="H162" s="37"/>
      <c r="I162" s="40" t="s">
        <v>75</v>
      </c>
      <c r="J162" s="39" t="n">
        <f aca="false">J163</f>
        <v>3926</v>
      </c>
      <c r="K162" s="39" t="n">
        <f aca="false">K163</f>
        <v>3926</v>
      </c>
      <c r="L162" s="39" t="n">
        <f aca="false">L163</f>
        <v>3926</v>
      </c>
    </row>
    <row r="163" customFormat="false" ht="24" hidden="false" customHeight="true" outlineLevel="0" collapsed="false">
      <c r="A163" s="36" t="s">
        <v>99</v>
      </c>
      <c r="B163" s="37" t="s">
        <v>25</v>
      </c>
      <c r="C163" s="37" t="s">
        <v>80</v>
      </c>
      <c r="D163" s="37" t="s">
        <v>84</v>
      </c>
      <c r="E163" s="37" t="s">
        <v>98</v>
      </c>
      <c r="F163" s="37" t="s">
        <v>100</v>
      </c>
      <c r="G163" s="37"/>
      <c r="H163" s="37"/>
      <c r="I163" s="40" t="s">
        <v>75</v>
      </c>
      <c r="J163" s="39" t="n">
        <f aca="false">J164</f>
        <v>3926</v>
      </c>
      <c r="K163" s="39" t="n">
        <f aca="false">K164</f>
        <v>3926</v>
      </c>
      <c r="L163" s="39" t="n">
        <f aca="false">L164</f>
        <v>3926</v>
      </c>
    </row>
    <row r="164" customFormat="false" ht="24" hidden="false" customHeight="true" outlineLevel="0" collapsed="false">
      <c r="A164" s="36" t="s">
        <v>99</v>
      </c>
      <c r="B164" s="37" t="s">
        <v>25</v>
      </c>
      <c r="C164" s="37" t="s">
        <v>80</v>
      </c>
      <c r="D164" s="37" t="s">
        <v>84</v>
      </c>
      <c r="E164" s="37" t="s">
        <v>98</v>
      </c>
      <c r="F164" s="37" t="s">
        <v>100</v>
      </c>
      <c r="G164" s="37" t="s">
        <v>94</v>
      </c>
      <c r="H164" s="37"/>
      <c r="I164" s="40" t="s">
        <v>75</v>
      </c>
      <c r="J164" s="39" t="n">
        <f aca="false">J165</f>
        <v>3926</v>
      </c>
      <c r="K164" s="39" t="n">
        <f aca="false">K165</f>
        <v>3926</v>
      </c>
      <c r="L164" s="39" t="n">
        <f aca="false">L165</f>
        <v>3926</v>
      </c>
    </row>
    <row r="165" customFormat="false" ht="24" hidden="false" customHeight="true" outlineLevel="0" collapsed="false">
      <c r="A165" s="36" t="s">
        <v>99</v>
      </c>
      <c r="B165" s="37" t="s">
        <v>25</v>
      </c>
      <c r="C165" s="37" t="s">
        <v>80</v>
      </c>
      <c r="D165" s="37" t="s">
        <v>84</v>
      </c>
      <c r="E165" s="37" t="s">
        <v>98</v>
      </c>
      <c r="F165" s="37" t="s">
        <v>100</v>
      </c>
      <c r="G165" s="37" t="s">
        <v>94</v>
      </c>
      <c r="H165" s="37" t="s">
        <v>94</v>
      </c>
      <c r="I165" s="40" t="s">
        <v>75</v>
      </c>
      <c r="J165" s="39" t="n">
        <f aca="false">J166</f>
        <v>3926</v>
      </c>
      <c r="K165" s="39" t="n">
        <f aca="false">K166</f>
        <v>3926</v>
      </c>
      <c r="L165" s="39" t="n">
        <f aca="false">L166</f>
        <v>3926</v>
      </c>
    </row>
    <row r="166" customFormat="false" ht="12.75" hidden="false" customHeight="true" outlineLevel="0" collapsed="false">
      <c r="A166" s="55" t="s">
        <v>99</v>
      </c>
      <c r="B166" s="44" t="s">
        <v>25</v>
      </c>
      <c r="C166" s="44" t="s">
        <v>80</v>
      </c>
      <c r="D166" s="44" t="s">
        <v>84</v>
      </c>
      <c r="E166" s="44" t="s">
        <v>98</v>
      </c>
      <c r="F166" s="44" t="s">
        <v>100</v>
      </c>
      <c r="G166" s="44" t="s">
        <v>94</v>
      </c>
      <c r="H166" s="44" t="s">
        <v>94</v>
      </c>
      <c r="I166" s="40" t="s">
        <v>75</v>
      </c>
      <c r="J166" s="45" t="n">
        <v>3926</v>
      </c>
      <c r="K166" s="45" t="n">
        <v>3926</v>
      </c>
      <c r="L166" s="45" t="n">
        <v>3926</v>
      </c>
    </row>
    <row r="167" customFormat="false" ht="36" hidden="false" customHeight="true" outlineLevel="0" collapsed="false">
      <c r="A167" s="36" t="s">
        <v>121</v>
      </c>
      <c r="B167" s="37" t="s">
        <v>25</v>
      </c>
      <c r="C167" s="37" t="s">
        <v>80</v>
      </c>
      <c r="D167" s="37" t="s">
        <v>84</v>
      </c>
      <c r="E167" s="37" t="s">
        <v>122</v>
      </c>
      <c r="F167" s="37"/>
      <c r="G167" s="37"/>
      <c r="H167" s="37"/>
      <c r="I167" s="40" t="s">
        <v>75</v>
      </c>
      <c r="J167" s="39" t="n">
        <f aca="false">J168</f>
        <v>27000</v>
      </c>
      <c r="K167" s="39" t="n">
        <f aca="false">K168</f>
        <v>27000</v>
      </c>
      <c r="L167" s="39" t="n">
        <f aca="false">L168</f>
        <v>27000</v>
      </c>
    </row>
    <row r="168" customFormat="false" ht="36" hidden="false" customHeight="true" outlineLevel="0" collapsed="false">
      <c r="A168" s="36" t="s">
        <v>123</v>
      </c>
      <c r="B168" s="37" t="s">
        <v>25</v>
      </c>
      <c r="C168" s="37" t="s">
        <v>80</v>
      </c>
      <c r="D168" s="37" t="s">
        <v>84</v>
      </c>
      <c r="E168" s="37" t="s">
        <v>124</v>
      </c>
      <c r="F168" s="37"/>
      <c r="G168" s="37"/>
      <c r="H168" s="37"/>
      <c r="I168" s="40" t="s">
        <v>75</v>
      </c>
      <c r="J168" s="39" t="n">
        <f aca="false">J169</f>
        <v>27000</v>
      </c>
      <c r="K168" s="39" t="n">
        <f aca="false">K169</f>
        <v>27000</v>
      </c>
      <c r="L168" s="39" t="n">
        <f aca="false">L169</f>
        <v>27000</v>
      </c>
    </row>
    <row r="169" customFormat="false" ht="36" hidden="false" customHeight="true" outlineLevel="0" collapsed="false">
      <c r="A169" s="36" t="s">
        <v>125</v>
      </c>
      <c r="B169" s="37" t="s">
        <v>25</v>
      </c>
      <c r="C169" s="37" t="s">
        <v>80</v>
      </c>
      <c r="D169" s="37" t="s">
        <v>84</v>
      </c>
      <c r="E169" s="37" t="s">
        <v>126</v>
      </c>
      <c r="F169" s="37"/>
      <c r="G169" s="37"/>
      <c r="H169" s="37"/>
      <c r="I169" s="40" t="s">
        <v>75</v>
      </c>
      <c r="J169" s="39" t="n">
        <f aca="false">J170+J174+J178+J182</f>
        <v>27000</v>
      </c>
      <c r="K169" s="39" t="n">
        <f aca="false">K170+K174+K178+K182</f>
        <v>27000</v>
      </c>
      <c r="L169" s="39" t="n">
        <f aca="false">L170+L174+L178+L182</f>
        <v>27000</v>
      </c>
    </row>
    <row r="170" customFormat="false" ht="12.75" hidden="false" customHeight="true" outlineLevel="0" collapsed="false">
      <c r="A170" s="36" t="s">
        <v>168</v>
      </c>
      <c r="B170" s="37" t="s">
        <v>25</v>
      </c>
      <c r="C170" s="37" t="s">
        <v>80</v>
      </c>
      <c r="D170" s="37" t="s">
        <v>84</v>
      </c>
      <c r="E170" s="37" t="s">
        <v>126</v>
      </c>
      <c r="F170" s="37" t="s">
        <v>169</v>
      </c>
      <c r="G170" s="37"/>
      <c r="H170" s="37"/>
      <c r="I170" s="40" t="s">
        <v>75</v>
      </c>
      <c r="J170" s="39" t="n">
        <f aca="false">J171</f>
        <v>2000</v>
      </c>
      <c r="K170" s="39" t="n">
        <f aca="false">K171</f>
        <v>2000</v>
      </c>
      <c r="L170" s="39" t="n">
        <f aca="false">L171</f>
        <v>2000</v>
      </c>
    </row>
    <row r="171" customFormat="false" ht="12.75" hidden="false" customHeight="true" outlineLevel="0" collapsed="false">
      <c r="A171" s="36" t="s">
        <v>168</v>
      </c>
      <c r="B171" s="37" t="s">
        <v>25</v>
      </c>
      <c r="C171" s="37" t="s">
        <v>80</v>
      </c>
      <c r="D171" s="37" t="s">
        <v>84</v>
      </c>
      <c r="E171" s="37" t="s">
        <v>126</v>
      </c>
      <c r="F171" s="37" t="s">
        <v>169</v>
      </c>
      <c r="G171" s="37" t="s">
        <v>94</v>
      </c>
      <c r="H171" s="37"/>
      <c r="I171" s="40" t="s">
        <v>75</v>
      </c>
      <c r="J171" s="39" t="n">
        <f aca="false">J172</f>
        <v>2000</v>
      </c>
      <c r="K171" s="39" t="n">
        <f aca="false">K172</f>
        <v>2000</v>
      </c>
      <c r="L171" s="39" t="n">
        <f aca="false">L172</f>
        <v>2000</v>
      </c>
    </row>
    <row r="172" customFormat="false" ht="12.75" hidden="false" customHeight="true" outlineLevel="0" collapsed="false">
      <c r="A172" s="36" t="s">
        <v>168</v>
      </c>
      <c r="B172" s="37" t="s">
        <v>25</v>
      </c>
      <c r="C172" s="37" t="s">
        <v>80</v>
      </c>
      <c r="D172" s="37" t="s">
        <v>84</v>
      </c>
      <c r="E172" s="37" t="s">
        <v>126</v>
      </c>
      <c r="F172" s="37" t="s">
        <v>169</v>
      </c>
      <c r="G172" s="37" t="s">
        <v>94</v>
      </c>
      <c r="H172" s="37" t="s">
        <v>94</v>
      </c>
      <c r="I172" s="40" t="s">
        <v>75</v>
      </c>
      <c r="J172" s="39" t="n">
        <f aca="false">J173</f>
        <v>2000</v>
      </c>
      <c r="K172" s="39" t="n">
        <f aca="false">K173</f>
        <v>2000</v>
      </c>
      <c r="L172" s="39" t="n">
        <f aca="false">L173</f>
        <v>2000</v>
      </c>
    </row>
    <row r="173" customFormat="false" ht="12.75" hidden="false" customHeight="true" outlineLevel="0" collapsed="false">
      <c r="A173" s="41" t="s">
        <v>168</v>
      </c>
      <c r="B173" s="44" t="s">
        <v>25</v>
      </c>
      <c r="C173" s="44" t="s">
        <v>80</v>
      </c>
      <c r="D173" s="44" t="s">
        <v>84</v>
      </c>
      <c r="E173" s="44" t="s">
        <v>126</v>
      </c>
      <c r="F173" s="42" t="s">
        <v>169</v>
      </c>
      <c r="G173" s="44" t="s">
        <v>94</v>
      </c>
      <c r="H173" s="44" t="s">
        <v>94</v>
      </c>
      <c r="I173" s="40" t="s">
        <v>75</v>
      </c>
      <c r="J173" s="45" t="n">
        <v>2000</v>
      </c>
      <c r="K173" s="45" t="n">
        <v>2000</v>
      </c>
      <c r="L173" s="45" t="n">
        <v>2000</v>
      </c>
    </row>
    <row r="174" customFormat="false" ht="24" hidden="false" customHeight="true" outlineLevel="0" collapsed="false">
      <c r="A174" s="36" t="s">
        <v>147</v>
      </c>
      <c r="B174" s="37" t="s">
        <v>25</v>
      </c>
      <c r="C174" s="37" t="s">
        <v>80</v>
      </c>
      <c r="D174" s="37" t="s">
        <v>84</v>
      </c>
      <c r="E174" s="37" t="s">
        <v>126</v>
      </c>
      <c r="F174" s="37" t="s">
        <v>148</v>
      </c>
      <c r="G174" s="37"/>
      <c r="H174" s="37"/>
      <c r="I174" s="40" t="s">
        <v>75</v>
      </c>
      <c r="J174" s="39" t="n">
        <f aca="false">J175</f>
        <v>5000</v>
      </c>
      <c r="K174" s="39" t="n">
        <f aca="false">K175</f>
        <v>5000</v>
      </c>
      <c r="L174" s="39" t="n">
        <f aca="false">L175</f>
        <v>5000</v>
      </c>
    </row>
    <row r="175" customFormat="false" ht="24" hidden="false" customHeight="true" outlineLevel="0" collapsed="false">
      <c r="A175" s="36" t="s">
        <v>147</v>
      </c>
      <c r="B175" s="37" t="s">
        <v>25</v>
      </c>
      <c r="C175" s="37" t="s">
        <v>80</v>
      </c>
      <c r="D175" s="37" t="s">
        <v>84</v>
      </c>
      <c r="E175" s="37" t="s">
        <v>126</v>
      </c>
      <c r="F175" s="37" t="s">
        <v>148</v>
      </c>
      <c r="G175" s="37" t="s">
        <v>94</v>
      </c>
      <c r="H175" s="37"/>
      <c r="I175" s="40" t="s">
        <v>75</v>
      </c>
      <c r="J175" s="39" t="n">
        <f aca="false">J176</f>
        <v>5000</v>
      </c>
      <c r="K175" s="39" t="n">
        <f aca="false">K176</f>
        <v>5000</v>
      </c>
      <c r="L175" s="39" t="n">
        <f aca="false">L176</f>
        <v>5000</v>
      </c>
    </row>
    <row r="176" customFormat="false" ht="24" hidden="false" customHeight="true" outlineLevel="0" collapsed="false">
      <c r="A176" s="36" t="s">
        <v>147</v>
      </c>
      <c r="B176" s="37" t="s">
        <v>25</v>
      </c>
      <c r="C176" s="37" t="s">
        <v>80</v>
      </c>
      <c r="D176" s="37" t="s">
        <v>84</v>
      </c>
      <c r="E176" s="37" t="s">
        <v>126</v>
      </c>
      <c r="F176" s="37" t="s">
        <v>148</v>
      </c>
      <c r="G176" s="37" t="s">
        <v>94</v>
      </c>
      <c r="H176" s="37" t="s">
        <v>94</v>
      </c>
      <c r="I176" s="40" t="s">
        <v>75</v>
      </c>
      <c r="J176" s="39" t="n">
        <f aca="false">J177</f>
        <v>5000</v>
      </c>
      <c r="K176" s="39" t="n">
        <f aca="false">K177</f>
        <v>5000</v>
      </c>
      <c r="L176" s="39" t="n">
        <f aca="false">L177</f>
        <v>5000</v>
      </c>
    </row>
    <row r="177" customFormat="false" ht="12.75" hidden="false" customHeight="true" outlineLevel="0" collapsed="false">
      <c r="A177" s="55" t="s">
        <v>147</v>
      </c>
      <c r="B177" s="44" t="s">
        <v>25</v>
      </c>
      <c r="C177" s="44" t="s">
        <v>80</v>
      </c>
      <c r="D177" s="44" t="s">
        <v>84</v>
      </c>
      <c r="E177" s="44" t="s">
        <v>126</v>
      </c>
      <c r="F177" s="44" t="s">
        <v>148</v>
      </c>
      <c r="G177" s="44" t="s">
        <v>170</v>
      </c>
      <c r="H177" s="44" t="s">
        <v>94</v>
      </c>
      <c r="I177" s="40" t="s">
        <v>75</v>
      </c>
      <c r="J177" s="45" t="n">
        <v>5000</v>
      </c>
      <c r="K177" s="45" t="n">
        <v>5000</v>
      </c>
      <c r="L177" s="45" t="n">
        <v>5000</v>
      </c>
    </row>
    <row r="178" customFormat="false" ht="24" hidden="false" customHeight="true" outlineLevel="0" collapsed="false">
      <c r="A178" s="52" t="s">
        <v>153</v>
      </c>
      <c r="B178" s="37" t="s">
        <v>25</v>
      </c>
      <c r="C178" s="37" t="s">
        <v>80</v>
      </c>
      <c r="D178" s="37" t="s">
        <v>84</v>
      </c>
      <c r="E178" s="37" t="s">
        <v>126</v>
      </c>
      <c r="F178" s="37" t="s">
        <v>154</v>
      </c>
      <c r="G178" s="37"/>
      <c r="H178" s="37"/>
      <c r="I178" s="40" t="s">
        <v>75</v>
      </c>
      <c r="J178" s="39" t="n">
        <f aca="false">J179</f>
        <v>10000</v>
      </c>
      <c r="K178" s="39" t="n">
        <f aca="false">K179</f>
        <v>10000</v>
      </c>
      <c r="L178" s="39" t="n">
        <f aca="false">L179</f>
        <v>10000</v>
      </c>
    </row>
    <row r="179" customFormat="false" ht="24" hidden="false" customHeight="true" outlineLevel="0" collapsed="false">
      <c r="A179" s="52" t="s">
        <v>153</v>
      </c>
      <c r="B179" s="37" t="s">
        <v>25</v>
      </c>
      <c r="C179" s="37" t="s">
        <v>80</v>
      </c>
      <c r="D179" s="37" t="s">
        <v>84</v>
      </c>
      <c r="E179" s="37" t="s">
        <v>126</v>
      </c>
      <c r="F179" s="37" t="s">
        <v>154</v>
      </c>
      <c r="G179" s="37" t="s">
        <v>94</v>
      </c>
      <c r="H179" s="37"/>
      <c r="I179" s="40" t="s">
        <v>75</v>
      </c>
      <c r="J179" s="39" t="n">
        <f aca="false">J180+J181</f>
        <v>10000</v>
      </c>
      <c r="K179" s="39" t="n">
        <f aca="false">K180+K181</f>
        <v>10000</v>
      </c>
      <c r="L179" s="39" t="n">
        <f aca="false">L180+L181</f>
        <v>10000</v>
      </c>
    </row>
    <row r="180" customFormat="false" ht="24" hidden="false" customHeight="true" outlineLevel="0" collapsed="false">
      <c r="A180" s="54" t="s">
        <v>153</v>
      </c>
      <c r="B180" s="42" t="s">
        <v>25</v>
      </c>
      <c r="C180" s="42" t="s">
        <v>80</v>
      </c>
      <c r="D180" s="42" t="s">
        <v>84</v>
      </c>
      <c r="E180" s="42" t="s">
        <v>126</v>
      </c>
      <c r="F180" s="42" t="s">
        <v>154</v>
      </c>
      <c r="G180" s="42" t="s">
        <v>94</v>
      </c>
      <c r="H180" s="42" t="s">
        <v>94</v>
      </c>
      <c r="I180" s="40" t="s">
        <v>75</v>
      </c>
      <c r="J180" s="38" t="n">
        <v>5000</v>
      </c>
      <c r="K180" s="38" t="n">
        <v>5000</v>
      </c>
      <c r="L180" s="38" t="n">
        <v>5000</v>
      </c>
    </row>
    <row r="181" customFormat="false" ht="24" hidden="false" customHeight="true" outlineLevel="0" collapsed="false">
      <c r="A181" s="54" t="s">
        <v>153</v>
      </c>
      <c r="B181" s="42" t="s">
        <v>25</v>
      </c>
      <c r="C181" s="42" t="s">
        <v>80</v>
      </c>
      <c r="D181" s="42" t="s">
        <v>84</v>
      </c>
      <c r="E181" s="42" t="s">
        <v>126</v>
      </c>
      <c r="F181" s="42" t="s">
        <v>154</v>
      </c>
      <c r="G181" s="44" t="s">
        <v>170</v>
      </c>
      <c r="H181" s="42" t="s">
        <v>94</v>
      </c>
      <c r="I181" s="40" t="s">
        <v>75</v>
      </c>
      <c r="J181" s="38" t="n">
        <v>5000</v>
      </c>
      <c r="K181" s="38" t="n">
        <v>5000</v>
      </c>
      <c r="L181" s="38" t="n">
        <v>5000</v>
      </c>
    </row>
    <row r="182" customFormat="false" ht="36" hidden="false" customHeight="true" outlineLevel="0" collapsed="false">
      <c r="A182" s="52" t="s">
        <v>155</v>
      </c>
      <c r="B182" s="37" t="s">
        <v>25</v>
      </c>
      <c r="C182" s="37" t="s">
        <v>80</v>
      </c>
      <c r="D182" s="37" t="s">
        <v>84</v>
      </c>
      <c r="E182" s="37" t="s">
        <v>126</v>
      </c>
      <c r="F182" s="37" t="s">
        <v>156</v>
      </c>
      <c r="G182" s="37"/>
      <c r="H182" s="37"/>
      <c r="I182" s="40" t="s">
        <v>75</v>
      </c>
      <c r="J182" s="39" t="n">
        <f aca="false">J183</f>
        <v>10000</v>
      </c>
      <c r="K182" s="39" t="n">
        <f aca="false">K183</f>
        <v>10000</v>
      </c>
      <c r="L182" s="39" t="n">
        <f aca="false">L183</f>
        <v>10000</v>
      </c>
    </row>
    <row r="183" customFormat="false" ht="36" hidden="false" customHeight="true" outlineLevel="0" collapsed="false">
      <c r="A183" s="52" t="s">
        <v>155</v>
      </c>
      <c r="B183" s="37" t="s">
        <v>25</v>
      </c>
      <c r="C183" s="37" t="s">
        <v>80</v>
      </c>
      <c r="D183" s="37" t="s">
        <v>84</v>
      </c>
      <c r="E183" s="37" t="s">
        <v>126</v>
      </c>
      <c r="F183" s="37" t="s">
        <v>156</v>
      </c>
      <c r="G183" s="37" t="s">
        <v>94</v>
      </c>
      <c r="H183" s="37"/>
      <c r="I183" s="40" t="s">
        <v>75</v>
      </c>
      <c r="J183" s="39" t="n">
        <f aca="false">J184</f>
        <v>10000</v>
      </c>
      <c r="K183" s="39" t="n">
        <f aca="false">K184</f>
        <v>10000</v>
      </c>
      <c r="L183" s="39" t="n">
        <f aca="false">L184</f>
        <v>10000</v>
      </c>
    </row>
    <row r="184" customFormat="false" ht="24" hidden="false" customHeight="true" outlineLevel="0" collapsed="false">
      <c r="A184" s="54" t="s">
        <v>155</v>
      </c>
      <c r="B184" s="42" t="s">
        <v>25</v>
      </c>
      <c r="C184" s="42" t="s">
        <v>80</v>
      </c>
      <c r="D184" s="42" t="s">
        <v>84</v>
      </c>
      <c r="E184" s="42" t="s">
        <v>126</v>
      </c>
      <c r="F184" s="42" t="s">
        <v>156</v>
      </c>
      <c r="G184" s="42" t="s">
        <v>170</v>
      </c>
      <c r="H184" s="42" t="s">
        <v>94</v>
      </c>
      <c r="I184" s="40" t="s">
        <v>75</v>
      </c>
      <c r="J184" s="38" t="n">
        <v>10000</v>
      </c>
      <c r="K184" s="38" t="n">
        <v>10000</v>
      </c>
      <c r="L184" s="38" t="n">
        <v>10000</v>
      </c>
    </row>
    <row r="185" customFormat="false" ht="12.75" hidden="false" customHeight="true" outlineLevel="0" collapsed="false">
      <c r="A185" s="56"/>
      <c r="B185" s="57"/>
      <c r="C185" s="58"/>
      <c r="D185" s="57"/>
      <c r="E185" s="57"/>
      <c r="F185" s="57"/>
      <c r="G185" s="57"/>
      <c r="H185" s="57"/>
      <c r="I185" s="57"/>
      <c r="J185" s="59"/>
      <c r="K185" s="59"/>
      <c r="L185" s="59"/>
    </row>
    <row r="186" customFormat="false" ht="12.75" hidden="false" customHeight="true" outlineLevel="0" collapsed="false">
      <c r="A186" s="56"/>
      <c r="B186" s="57"/>
      <c r="C186" s="58"/>
      <c r="D186" s="57"/>
      <c r="E186" s="57"/>
      <c r="F186" s="57"/>
      <c r="G186" s="57"/>
      <c r="H186" s="57"/>
      <c r="I186" s="57"/>
      <c r="J186" s="59"/>
      <c r="K186" s="59"/>
      <c r="L186" s="59"/>
    </row>
    <row r="188" customFormat="false" ht="12.75" hidden="false" customHeight="true" outlineLevel="0" collapsed="false">
      <c r="A188" s="27" t="s">
        <v>171</v>
      </c>
      <c r="B188" s="60" t="s">
        <v>172</v>
      </c>
      <c r="C188" s="60"/>
      <c r="D188" s="60"/>
      <c r="F188" s="61"/>
      <c r="G188" s="61"/>
      <c r="H188" s="61"/>
      <c r="J188" s="62" t="s">
        <v>173</v>
      </c>
    </row>
    <row r="189" customFormat="false" ht="12.75" hidden="false" customHeight="true" outlineLevel="0" collapsed="false">
      <c r="B189" s="63" t="s">
        <v>174</v>
      </c>
      <c r="C189" s="63"/>
      <c r="D189" s="63"/>
      <c r="F189" s="64" t="s">
        <v>3</v>
      </c>
      <c r="G189" s="64"/>
      <c r="H189" s="64"/>
      <c r="J189" s="64" t="s">
        <v>4</v>
      </c>
    </row>
    <row r="190" customFormat="false" ht="12.75" hidden="false" customHeight="true" outlineLevel="0" collapsed="false">
      <c r="F190" s="65"/>
      <c r="G190" s="65"/>
      <c r="H190" s="65"/>
      <c r="J190" s="65"/>
    </row>
    <row r="191" customFormat="false" ht="12.75" hidden="false" customHeight="true" outlineLevel="0" collapsed="false">
      <c r="A191" s="0" t="s">
        <v>175</v>
      </c>
      <c r="B191" s="60" t="s">
        <v>176</v>
      </c>
      <c r="C191" s="60"/>
      <c r="D191" s="60"/>
      <c r="F191" s="61"/>
      <c r="G191" s="61"/>
      <c r="H191" s="61"/>
      <c r="J191" s="62" t="s">
        <v>177</v>
      </c>
    </row>
    <row r="192" customFormat="false" ht="12.75" hidden="false" customHeight="true" outlineLevel="0" collapsed="false">
      <c r="B192" s="63" t="s">
        <v>174</v>
      </c>
      <c r="C192" s="63"/>
      <c r="D192" s="63"/>
      <c r="F192" s="64" t="s">
        <v>3</v>
      </c>
      <c r="G192" s="64"/>
      <c r="H192" s="64"/>
      <c r="J192" s="64" t="s">
        <v>4</v>
      </c>
    </row>
  </sheetData>
  <mergeCells count="38">
    <mergeCell ref="J6:K6"/>
    <mergeCell ref="A10:J10"/>
    <mergeCell ref="B11:H11"/>
    <mergeCell ref="B15:J15"/>
    <mergeCell ref="B16:J16"/>
    <mergeCell ref="B17:I17"/>
    <mergeCell ref="B18:H18"/>
    <mergeCell ref="B19:G19"/>
    <mergeCell ref="B23:I23"/>
    <mergeCell ref="A25:A27"/>
    <mergeCell ref="B25:H25"/>
    <mergeCell ref="I25:I27"/>
    <mergeCell ref="J25:L25"/>
    <mergeCell ref="B26:B27"/>
    <mergeCell ref="C26:C27"/>
    <mergeCell ref="D26:D27"/>
    <mergeCell ref="E26:E27"/>
    <mergeCell ref="F26:H26"/>
    <mergeCell ref="J26:J27"/>
    <mergeCell ref="K26:L26"/>
    <mergeCell ref="B42:J42"/>
    <mergeCell ref="A44:A46"/>
    <mergeCell ref="B44:H44"/>
    <mergeCell ref="I44:I46"/>
    <mergeCell ref="J44:L44"/>
    <mergeCell ref="B45:B46"/>
    <mergeCell ref="C45:C46"/>
    <mergeCell ref="D45:D46"/>
    <mergeCell ref="E45:E46"/>
    <mergeCell ref="F45:H45"/>
    <mergeCell ref="J45:J46"/>
    <mergeCell ref="K45:L45"/>
    <mergeCell ref="B188:D188"/>
    <mergeCell ref="B189:D189"/>
    <mergeCell ref="F189:H189"/>
    <mergeCell ref="B191:D191"/>
    <mergeCell ref="B192:D192"/>
    <mergeCell ref="F192:H192"/>
  </mergeCells>
  <printOptions headings="false" gridLines="false" gridLinesSet="true" horizontalCentered="false" verticalCentered="false"/>
  <pageMargins left="0.905555555555556" right="0.196527777777778" top="0.590277777777778" bottom="0.118055555555556" header="0.511805555555555" footer="0.511805555555555"/>
  <pageSetup paperSize="9" scale="5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2016-01-28T15:43:24Z</dcterms:created>
  <dc:creator>Ворончихина Татьяна Викторовна</dc:creator>
  <dc:description>POI HSSF rep:2.38.2.46</dc:description>
  <dc:language>ru-RU</dc:language>
  <cp:lastModifiedBy>Груздова Светлана Александровна</cp:lastModifiedBy>
  <cp:lastPrinted>2019-01-18T10:27:31Z</cp:lastPrinted>
  <dcterms:modified xsi:type="dcterms:W3CDTF">2019-01-23T07:44:11Z</dcterms:modified>
  <cp:revision>0</cp:revision>
  <dc:subject/>
  <dc:title/>
</cp:coreProperties>
</file>